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pn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aparedes\Desktop\アリエル\DOSSIER\DOSSIER v 2.0\06 INVERSIONES\6.1 INVERSIONES DEL SIP\6.1.4 DETALLE DE LA CARTERA DE INVERSIÓN POR TIPO DE INSTRUMENTO\EXCEL\"/>
    </mc:Choice>
  </mc:AlternateContent>
  <xr:revisionPtr revIDLastSave="0" documentId="13_ncr:1_{BD543A4A-55A6-4AF2-A4A2-A3E380906E45}" xr6:coauthVersionLast="47" xr6:coauthVersionMax="47" xr10:uidLastSave="{00000000-0000-0000-0000-000000000000}"/>
  <bookViews>
    <workbookView xWindow="-120" yWindow="-120" windowWidth="29040" windowHeight="15720" firstSheet="6" activeTab="10" xr2:uid="{E711A453-9A9D-4DB6-A1C3-F6B48D2EC097}"/>
  </bookViews>
  <sheets>
    <sheet name="CARATULA" sheetId="11" state="hidden" r:id="rId1"/>
    <sheet name="CARTERA X RENTA 2015" sheetId="1" r:id="rId2"/>
    <sheet name="CARTERA X RENTA 2016" sheetId="2" r:id="rId3"/>
    <sheet name="CARTERA X RENTA 2017" sheetId="3" r:id="rId4"/>
    <sheet name="CARTERA X RENTA 2018" sheetId="4" r:id="rId5"/>
    <sheet name="CARTERA X RENTA 2019" sheetId="5" r:id="rId6"/>
    <sheet name="CARTERA X RENTA 2020" sheetId="6" r:id="rId7"/>
    <sheet name="CARTERA X RENTA 2021" sheetId="7" r:id="rId8"/>
    <sheet name="CARTERA X RENTA 2022" sheetId="8" r:id="rId9"/>
    <sheet name="CARTERA X RENTA 2023" sheetId="9" r:id="rId10"/>
    <sheet name="CARTERA X RENTA 2024" sheetId="12" r:id="rId11"/>
  </sheets>
  <definedNames>
    <definedName name="_xlnm.Print_Area" localSheetId="0">CARATULA!$B$1:$M$45</definedName>
    <definedName name="_xlnm.Print_Area" localSheetId="1">'CARTERA X RENTA 2015'!$B$1:$N$20</definedName>
    <definedName name="_xlnm.Print_Area" localSheetId="2">'CARTERA X RENTA 2016'!$B$1:$N$20</definedName>
    <definedName name="_xlnm.Print_Area" localSheetId="3">'CARTERA X RENTA 2017'!$B$1:$N$20</definedName>
    <definedName name="_xlnm.Print_Area" localSheetId="4">'CARTERA X RENTA 2018'!$B$1:$N$20</definedName>
    <definedName name="_xlnm.Print_Area" localSheetId="5">'CARTERA X RENTA 2019'!$B$1:$N$20</definedName>
    <definedName name="_xlnm.Print_Area" localSheetId="6">'CARTERA X RENTA 2020'!$B$1:$N$20</definedName>
    <definedName name="_xlnm.Print_Area" localSheetId="7">'CARTERA X RENTA 2021'!$B$1:$N$20</definedName>
    <definedName name="_xlnm.Print_Area" localSheetId="8">'CARTERA X RENTA 2022'!$B$1:$N$20</definedName>
    <definedName name="_xlnm.Print_Area" localSheetId="9">'CARTERA X RENTA 2023'!$B$1:$N$24</definedName>
    <definedName name="_xlnm.Print_Area" localSheetId="10">'CARTERA X RENTA 2024'!$B$1:$N$18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2" l="1"/>
  <c r="M16" i="12"/>
  <c r="L16" i="12"/>
  <c r="K16" i="12"/>
  <c r="J16" i="12"/>
  <c r="I16" i="12"/>
  <c r="H16" i="12"/>
  <c r="G16" i="12"/>
  <c r="F16" i="12"/>
  <c r="E16" i="12"/>
  <c r="D16" i="12"/>
  <c r="C16" i="12"/>
  <c r="C13" i="9" l="1"/>
  <c r="D13" i="9"/>
  <c r="E13" i="9"/>
  <c r="F13" i="9"/>
  <c r="G13" i="9"/>
  <c r="H13" i="9"/>
  <c r="I13" i="9"/>
  <c r="J13" i="9"/>
  <c r="K13" i="9"/>
  <c r="L13" i="9"/>
  <c r="M13" i="9"/>
  <c r="N13" i="9"/>
  <c r="C16" i="9"/>
  <c r="D16" i="9"/>
  <c r="E16" i="9"/>
  <c r="F16" i="9"/>
  <c r="G16" i="9"/>
  <c r="H16" i="9"/>
  <c r="I16" i="9"/>
  <c r="J16" i="9"/>
  <c r="K16" i="9"/>
  <c r="L16" i="9"/>
  <c r="M16" i="9"/>
  <c r="N16" i="9"/>
  <c r="F19" i="9"/>
  <c r="G19" i="9"/>
  <c r="H19" i="9"/>
  <c r="I19" i="9"/>
  <c r="J19" i="9"/>
  <c r="K19" i="9"/>
  <c r="L19" i="9"/>
  <c r="M19" i="9"/>
  <c r="N19" i="9"/>
  <c r="N22" i="9" l="1"/>
  <c r="M22" i="9"/>
  <c r="E22" i="9"/>
  <c r="D22" i="9"/>
  <c r="F22" i="9"/>
  <c r="C22" i="9"/>
  <c r="L22" i="9"/>
  <c r="K22" i="9"/>
  <c r="J22" i="9"/>
  <c r="I22" i="9"/>
  <c r="H22" i="9"/>
  <c r="G22" i="9"/>
  <c r="C13" i="8"/>
  <c r="D13" i="8"/>
  <c r="E13" i="8"/>
  <c r="F13" i="8"/>
  <c r="G13" i="8"/>
  <c r="H13" i="8"/>
  <c r="I13" i="8"/>
  <c r="J13" i="8"/>
  <c r="K13" i="8"/>
  <c r="L13" i="8"/>
  <c r="M13" i="8"/>
  <c r="N13" i="8"/>
  <c r="C16" i="8"/>
  <c r="D16" i="8"/>
  <c r="E16" i="8"/>
  <c r="F16" i="8"/>
  <c r="G16" i="8"/>
  <c r="H16" i="8"/>
  <c r="I16" i="8"/>
  <c r="J16" i="8"/>
  <c r="K16" i="8"/>
  <c r="K19" i="8" s="1"/>
  <c r="L16" i="8"/>
  <c r="L19" i="8" s="1"/>
  <c r="M16" i="8"/>
  <c r="N16" i="8"/>
  <c r="M19" i="8"/>
  <c r="N19" i="8"/>
  <c r="J19" i="8" l="1"/>
  <c r="H19" i="8"/>
  <c r="G19" i="8"/>
  <c r="D19" i="8"/>
  <c r="I19" i="8"/>
  <c r="F19" i="8"/>
  <c r="E19" i="8"/>
  <c r="C19" i="8"/>
  <c r="C13" i="7"/>
  <c r="D13" i="7"/>
  <c r="E13" i="7"/>
  <c r="F13" i="7"/>
  <c r="G13" i="7"/>
  <c r="H13" i="7"/>
  <c r="I13" i="7"/>
  <c r="J13" i="7"/>
  <c r="K13" i="7"/>
  <c r="L13" i="7"/>
  <c r="L19" i="7" s="1"/>
  <c r="M13" i="7"/>
  <c r="M19" i="7" s="1"/>
  <c r="N13" i="7"/>
  <c r="N19" i="7" s="1"/>
  <c r="C16" i="7"/>
  <c r="D16" i="7"/>
  <c r="E16" i="7"/>
  <c r="F16" i="7"/>
  <c r="G16" i="7"/>
  <c r="H16" i="7"/>
  <c r="I16" i="7"/>
  <c r="J16" i="7"/>
  <c r="K16" i="7"/>
  <c r="L16" i="7"/>
  <c r="M16" i="7"/>
  <c r="N16" i="7"/>
  <c r="K19" i="7" l="1"/>
  <c r="J19" i="7"/>
  <c r="H19" i="7"/>
  <c r="G19" i="7"/>
  <c r="D19" i="7"/>
  <c r="I19" i="7"/>
  <c r="F19" i="7"/>
  <c r="E19" i="7"/>
  <c r="C19" i="7"/>
  <c r="C13" i="6"/>
  <c r="D13" i="6"/>
  <c r="E13" i="6"/>
  <c r="F13" i="6"/>
  <c r="G13" i="6"/>
  <c r="H13" i="6"/>
  <c r="I13" i="6"/>
  <c r="J13" i="6"/>
  <c r="K13" i="6"/>
  <c r="L13" i="6"/>
  <c r="M13" i="6"/>
  <c r="M19" i="6" s="1"/>
  <c r="N13" i="6"/>
  <c r="C16" i="6"/>
  <c r="D16" i="6"/>
  <c r="E16" i="6"/>
  <c r="F16" i="6"/>
  <c r="G16" i="6"/>
  <c r="H16" i="6"/>
  <c r="I16" i="6"/>
  <c r="J16" i="6"/>
  <c r="K16" i="6"/>
  <c r="L16" i="6"/>
  <c r="M16" i="6"/>
  <c r="N16" i="6"/>
  <c r="N19" i="6"/>
  <c r="L19" i="6" l="1"/>
  <c r="J19" i="6"/>
  <c r="C19" i="6"/>
  <c r="K19" i="6"/>
  <c r="I19" i="6"/>
  <c r="H19" i="6"/>
  <c r="G19" i="6"/>
  <c r="F19" i="6"/>
  <c r="E19" i="6"/>
  <c r="D19" i="6"/>
  <c r="C13" i="5"/>
  <c r="C19" i="5" s="1"/>
  <c r="D13" i="5"/>
  <c r="D19" i="5" s="1"/>
  <c r="E13" i="5"/>
  <c r="E19" i="5" s="1"/>
  <c r="F13" i="5"/>
  <c r="F19" i="5" s="1"/>
  <c r="G13" i="5"/>
  <c r="H13" i="5"/>
  <c r="I13" i="5"/>
  <c r="J13" i="5"/>
  <c r="K13" i="5"/>
  <c r="L13" i="5"/>
  <c r="M13" i="5"/>
  <c r="N13" i="5"/>
  <c r="C16" i="5"/>
  <c r="D16" i="5"/>
  <c r="E16" i="5"/>
  <c r="F16" i="5"/>
  <c r="G16" i="5"/>
  <c r="H16" i="5"/>
  <c r="I16" i="5"/>
  <c r="J16" i="5"/>
  <c r="K16" i="5"/>
  <c r="L16" i="5"/>
  <c r="M16" i="5"/>
  <c r="N16" i="5"/>
  <c r="N19" i="5" s="1"/>
  <c r="M19" i="5" l="1"/>
  <c r="L19" i="5"/>
  <c r="K19" i="5"/>
  <c r="J19" i="5"/>
  <c r="I19" i="5"/>
  <c r="H19" i="5"/>
  <c r="G19" i="5"/>
  <c r="C13" i="4"/>
  <c r="D13" i="4"/>
  <c r="E13" i="4"/>
  <c r="F13" i="4"/>
  <c r="G13" i="4"/>
  <c r="H13" i="4"/>
  <c r="I13" i="4"/>
  <c r="J13" i="4"/>
  <c r="K13" i="4"/>
  <c r="K19" i="4" s="1"/>
  <c r="L13" i="4"/>
  <c r="L19" i="4" s="1"/>
  <c r="M13" i="4"/>
  <c r="M19" i="4" s="1"/>
  <c r="N13" i="4"/>
  <c r="N19" i="4" s="1"/>
  <c r="C16" i="4"/>
  <c r="C19" i="4" s="1"/>
  <c r="D16" i="4"/>
  <c r="D19" i="4" s="1"/>
  <c r="E16" i="4"/>
  <c r="F16" i="4"/>
  <c r="G16" i="4"/>
  <c r="H16" i="4"/>
  <c r="I16" i="4"/>
  <c r="J16" i="4"/>
  <c r="K16" i="4"/>
  <c r="L16" i="4"/>
  <c r="M16" i="4"/>
  <c r="N16" i="4"/>
  <c r="J19" i="4" l="1"/>
  <c r="I19" i="4"/>
  <c r="H19" i="4"/>
  <c r="G19" i="4"/>
  <c r="F19" i="4"/>
  <c r="E19" i="4"/>
  <c r="C13" i="3"/>
  <c r="D13" i="3"/>
  <c r="E13" i="3"/>
  <c r="E19" i="3" s="1"/>
  <c r="F13" i="3"/>
  <c r="F19" i="3" s="1"/>
  <c r="G13" i="3"/>
  <c r="H13" i="3"/>
  <c r="H19" i="3" s="1"/>
  <c r="I13" i="3"/>
  <c r="I19" i="3" s="1"/>
  <c r="J13" i="3"/>
  <c r="K13" i="3"/>
  <c r="L13" i="3"/>
  <c r="M13" i="3"/>
  <c r="N13" i="3"/>
  <c r="C16" i="3"/>
  <c r="D16" i="3"/>
  <c r="E16" i="3"/>
  <c r="F16" i="3"/>
  <c r="G16" i="3"/>
  <c r="H16" i="3"/>
  <c r="I16" i="3"/>
  <c r="J16" i="3"/>
  <c r="K16" i="3"/>
  <c r="L16" i="3"/>
  <c r="M16" i="3"/>
  <c r="N16" i="3"/>
  <c r="N19" i="3" l="1"/>
  <c r="D19" i="3"/>
  <c r="C19" i="3"/>
  <c r="G19" i="3"/>
  <c r="M19" i="3"/>
  <c r="L19" i="3"/>
  <c r="K19" i="3"/>
  <c r="J19" i="3"/>
  <c r="C13" i="2"/>
  <c r="D13" i="2"/>
  <c r="E13" i="2"/>
  <c r="F13" i="2"/>
  <c r="G13" i="2"/>
  <c r="H13" i="2"/>
  <c r="I13" i="2"/>
  <c r="J13" i="2"/>
  <c r="K13" i="2"/>
  <c r="L13" i="2"/>
  <c r="M13" i="2"/>
  <c r="N13" i="2"/>
  <c r="C16" i="2"/>
  <c r="D16" i="2"/>
  <c r="E16" i="2"/>
  <c r="F16" i="2"/>
  <c r="G16" i="2"/>
  <c r="H16" i="2"/>
  <c r="I16" i="2"/>
  <c r="J16" i="2"/>
  <c r="K16" i="2"/>
  <c r="K19" i="2" s="1"/>
  <c r="L16" i="2"/>
  <c r="L19" i="2" s="1"/>
  <c r="M16" i="2"/>
  <c r="M19" i="2" s="1"/>
  <c r="N16" i="2"/>
  <c r="N19" i="2" s="1"/>
  <c r="C19" i="2"/>
  <c r="D19" i="2"/>
  <c r="E19" i="2"/>
  <c r="F19" i="2"/>
  <c r="G19" i="2"/>
  <c r="H19" i="2"/>
  <c r="I19" i="2"/>
  <c r="J19" i="2"/>
  <c r="D16" i="1" l="1"/>
  <c r="E16" i="1"/>
  <c r="F16" i="1"/>
  <c r="G16" i="1"/>
  <c r="H16" i="1"/>
  <c r="I16" i="1"/>
  <c r="J16" i="1"/>
  <c r="K16" i="1"/>
  <c r="L16" i="1"/>
  <c r="M16" i="1"/>
  <c r="N16" i="1"/>
  <c r="C16" i="1"/>
  <c r="D13" i="1"/>
  <c r="D19" i="1" s="1"/>
  <c r="E13" i="1"/>
  <c r="E19" i="1" s="1"/>
  <c r="F13" i="1"/>
  <c r="F19" i="1" s="1"/>
  <c r="G13" i="1"/>
  <c r="G19" i="1" s="1"/>
  <c r="H13" i="1"/>
  <c r="I13" i="1"/>
  <c r="J13" i="1"/>
  <c r="J19" i="1" s="1"/>
  <c r="K13" i="1"/>
  <c r="L13" i="1"/>
  <c r="M13" i="1"/>
  <c r="N13" i="1"/>
  <c r="C13" i="1"/>
  <c r="H19" i="1" l="1"/>
  <c r="C19" i="1"/>
  <c r="N19" i="1"/>
  <c r="M19" i="1"/>
  <c r="L19" i="1"/>
  <c r="K19" i="1"/>
  <c r="I19" i="1"/>
</calcChain>
</file>

<file path=xl/sharedStrings.xml><?xml version="1.0" encoding="utf-8"?>
<sst xmlns="http://schemas.openxmlformats.org/spreadsheetml/2006/main" count="250" uniqueCount="36">
  <si>
    <t>TOTAL GENERAL</t>
  </si>
  <si>
    <t>Inversiones del Sistema Integral de Pensiones</t>
  </si>
  <si>
    <t>Tipo de Moneda</t>
  </si>
  <si>
    <t>BBVA PREVISIÓN AFP S.A.</t>
  </si>
  <si>
    <t>FUTURO DE BOLIVIA S.A. AFP</t>
  </si>
  <si>
    <t>ENTIDAD/INSTRUMENTO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</si>
  <si>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</si>
  <si>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</si>
  <si>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</si>
  <si>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</si>
  <si>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</si>
  <si>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</si>
  <si>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</si>
  <si>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</si>
  <si>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</si>
  <si>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</si>
  <si>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</si>
  <si>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</si>
  <si>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GESTIÓN 2020</t>
  </si>
  <si>
    <t>GESTIÓN 2015</t>
  </si>
  <si>
    <t>TOTAL</t>
  </si>
  <si>
    <t>RENTA FIJA</t>
  </si>
  <si>
    <t>RENTA VARIABLE</t>
  </si>
  <si>
    <t>(En Millones de Dólares Estadounidenses)</t>
  </si>
  <si>
    <t>GESTIÓN 2016</t>
  </si>
  <si>
    <t xml:space="preserve">TOTAL </t>
  </si>
  <si>
    <t>Fuente: Elaborado en base a información proporcionada por BBVA Previsión AFP S.A. y Futuro de Bolivia S.A. AFP.</t>
  </si>
  <si>
    <t>GESTIÓN 2017</t>
  </si>
  <si>
    <t>GESTIÓN 2018</t>
  </si>
  <si>
    <t>GESTIÓN 2019</t>
  </si>
  <si>
    <t>GESTIÓN 2021</t>
  </si>
  <si>
    <t>GESTIÓN 2023</t>
  </si>
  <si>
    <t>GESTIÓN 2022</t>
  </si>
  <si>
    <t>GESTORA PÚBLICA DE LA SEGURIDAD SOCIAL DE LARGO PLAZO</t>
  </si>
  <si>
    <t>Fuente: Elaborado en base a información proporcionada por BBVA Previsión AFP S.A., Futuro de Bolivia S.A. AFP y la Gestora Pública de la Seguridad Social de Largo Plazo.</t>
  </si>
  <si>
    <t>GESTIÓN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</si>
</sst>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30">
    <font>
      <sz val="10"/>
      <color theme="1"/>
      <name val="Liberation Sans"/>
      <family val="2"/>
    </font>
    <font>
      <sz val="8"/>
      <color rgb="FF000000"/>
      <name val="Arial1"/>
    </font>
    <font>
      <b/>
      <sz val="8"/>
      <color rgb="FF000000"/>
      <name val="Arial1"/>
    </font>
    <font>
      <b/>
      <sz val="8"/>
      <color rgb="FFFFFFFF"/>
      <name val="Arial1"/>
    </font>
    <font>
      <sz val="8"/>
      <color rgb="FFCC0000"/>
      <name val="Arial1"/>
    </font>
    <font>
      <i/>
      <sz val="8"/>
      <color rgb="FF808080"/>
      <name val="Arial1"/>
    </font>
    <font>
      <sz val="8"/>
      <color rgb="FF006600"/>
      <name val="Arial1"/>
    </font>
    <font>
      <b/>
      <sz val="24"/>
      <color rgb="FF000000"/>
      <name val="Arial1"/>
    </font>
    <font>
      <b/>
      <sz val="18"/>
      <color rgb="FF000000"/>
      <name val="Arial1"/>
    </font>
    <font>
      <b/>
      <sz val="12"/>
      <color rgb="FF000000"/>
      <name val="Arial1"/>
    </font>
    <font>
      <u/>
      <sz val="8"/>
      <color rgb="FF0000EE"/>
      <name val="Arial1"/>
    </font>
    <font>
      <sz val="8"/>
      <color rgb="FF996600"/>
      <name val="Arial1"/>
    </font>
    <font>
      <sz val="8"/>
      <color rgb="FF333333"/>
      <name val="Arial1"/>
    </font>
    <font>
      <b/>
      <i/>
      <u/>
      <sz val="8"/>
      <color rgb="FF000000"/>
      <name val="Arial1"/>
    </font>
    <font>
      <b/>
      <i/>
      <sz val="14"/>
      <color rgb="FF000000"/>
      <name val="Arial"/>
      <family val="2"/>
    </font>
    <font>
      <b/>
      <i/>
      <sz val="12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FFFFFF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0"/>
      <color theme="1"/>
      <name val="Liberation Sans"/>
      <family val="2"/>
    </font>
    <font>
      <sz val="8"/>
      <name val="Liberation Sans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1"/>
    </font>
    <font>
      <b/>
      <sz val="11"/>
      <color rgb="FFFFFFFF"/>
      <name val="Calibri1"/>
    </font>
    <font>
      <b/>
      <sz val="9"/>
      <color rgb="FF000000"/>
      <name val="Arial1"/>
    </font>
    <font>
      <b/>
      <i/>
      <sz val="9"/>
      <color rgb="FF000000"/>
      <name val="Arial1"/>
    </font>
    <font>
      <b/>
      <i/>
      <sz val="12"/>
      <color rgb="FF000000"/>
      <name val="Arial1"/>
    </font>
    <font>
      <b/>
      <sz val="14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17375E"/>
        <bgColor rgb="FF17375E"/>
      </patternFill>
    </fill>
    <fill>
      <patternFill patternType="solid">
        <fgColor rgb="FFFFFFFF"/>
        <bgColor rgb="FFFFFFFF"/>
      </patternFill>
    </fill>
    <fill>
      <patternFill patternType="solid">
        <fgColor rgb="FFCCE4FF"/>
        <bgColor rgb="FFCCE4FF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1" fillId="8" borderId="0" applyNumberFormat="0" applyBorder="0" applyProtection="0"/>
    <xf numFmtId="0" fontId="2" fillId="0" borderId="0" applyNumberFormat="0" applyFill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1" fillId="0" borderId="0" applyNumberFormat="0" applyFill="0" applyBorder="0" applyProtection="0"/>
    <xf numFmtId="0" fontId="3" fillId="6" borderId="0" applyNumberFormat="0" applyBorder="0" applyProtection="0"/>
    <xf numFmtId="0" fontId="5" fillId="0" borderId="0" applyNumberFormat="0" applyFill="0" applyBorder="0" applyProtection="0"/>
    <xf numFmtId="0" fontId="6" fillId="7" borderId="0" applyNumberFormat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2" fillId="8" borderId="1" applyNumberFormat="0" applyProtection="0"/>
    <xf numFmtId="0" fontId="13" fillId="0" borderId="0" applyNumberFormat="0" applyFill="0" applyBorder="0" applyProtection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4" fillId="0" borderId="0" applyNumberFormat="0" applyFill="0" applyBorder="0" applyProtection="0"/>
    <xf numFmtId="43" fontId="20" fillId="0" borderId="0" applyFont="0" applyFill="0" applyBorder="0" applyAlignment="0" applyProtection="0"/>
    <xf numFmtId="0" fontId="22" fillId="0" borderId="0" applyNumberFormat="0" applyFill="0" applyBorder="0" applyProtection="0"/>
    <xf numFmtId="0" fontId="20" fillId="0" borderId="0"/>
  </cellStyleXfs>
  <cellXfs count="56">
    <xf numFmtId="0" fontId="0" fillId="0" borderId="0" xfId="0"/>
    <xf numFmtId="0" fontId="1" fillId="0" borderId="0" xfId="7"/>
    <xf numFmtId="0" fontId="14" fillId="0" borderId="0" xfId="7" applyFont="1" applyAlignment="1">
      <alignment vertical="center"/>
    </xf>
    <xf numFmtId="0" fontId="15" fillId="0" borderId="0" xfId="7" applyFont="1" applyAlignment="1">
      <alignment vertical="center"/>
    </xf>
    <xf numFmtId="0" fontId="16" fillId="0" borderId="0" xfId="7" applyFont="1" applyAlignment="1">
      <alignment vertical="center"/>
    </xf>
    <xf numFmtId="0" fontId="16" fillId="0" borderId="0" xfId="7" applyFont="1" applyAlignment="1">
      <alignment horizontal="center" vertical="center"/>
    </xf>
    <xf numFmtId="0" fontId="1" fillId="0" borderId="0" xfId="7" applyAlignment="1">
      <alignment horizontal="center" vertical="center"/>
    </xf>
    <xf numFmtId="0" fontId="17" fillId="9" borderId="2" xfId="7" applyFont="1" applyFill="1" applyBorder="1" applyAlignment="1">
      <alignment horizontal="center" vertical="center"/>
    </xf>
    <xf numFmtId="3" fontId="1" fillId="0" borderId="0" xfId="7" applyNumberFormat="1"/>
    <xf numFmtId="0" fontId="19" fillId="11" borderId="4" xfId="7" applyFont="1" applyFill="1" applyBorder="1"/>
    <xf numFmtId="164" fontId="19" fillId="11" borderId="4" xfId="7" applyNumberFormat="1" applyFont="1" applyFill="1" applyBorder="1"/>
    <xf numFmtId="0" fontId="22" fillId="0" borderId="0" xfId="21"/>
    <xf numFmtId="0" fontId="20" fillId="0" borderId="0" xfId="22"/>
    <xf numFmtId="0" fontId="22" fillId="0" borderId="0" xfId="21" applyFill="1" applyBorder="1"/>
    <xf numFmtId="3" fontId="22" fillId="0" borderId="0" xfId="21" applyNumberFormat="1" applyFill="1" applyBorder="1"/>
    <xf numFmtId="3" fontId="19" fillId="0" borderId="0" xfId="21" applyNumberFormat="1" applyFont="1" applyFill="1" applyBorder="1" applyAlignment="1">
      <alignment horizontal="center" vertical="center"/>
    </xf>
    <xf numFmtId="0" fontId="19" fillId="0" borderId="0" xfId="21" applyFont="1" applyFill="1" applyBorder="1"/>
    <xf numFmtId="41" fontId="23" fillId="0" borderId="0" xfId="21" applyNumberFormat="1" applyFont="1" applyFill="1" applyBorder="1" applyAlignment="1">
      <alignment horizontal="center" vertical="center"/>
    </xf>
    <xf numFmtId="0" fontId="24" fillId="0" borderId="0" xfId="21" applyFont="1" applyFill="1" applyBorder="1" applyAlignment="1">
      <alignment horizontal="left" vertical="center" wrapText="1"/>
    </xf>
    <xf numFmtId="41" fontId="18" fillId="0" borderId="0" xfId="21" applyNumberFormat="1" applyFont="1" applyFill="1" applyBorder="1" applyAlignment="1">
      <alignment horizontal="center" vertical="center"/>
    </xf>
    <xf numFmtId="0" fontId="25" fillId="0" borderId="0" xfId="21" applyFont="1" applyFill="1" applyBorder="1" applyAlignment="1">
      <alignment horizontal="center" vertical="center" wrapText="1"/>
    </xf>
    <xf numFmtId="0" fontId="25" fillId="0" borderId="0" xfId="21" applyFont="1" applyFill="1" applyBorder="1" applyAlignment="1">
      <alignment horizontal="center" vertical="center"/>
    </xf>
    <xf numFmtId="0" fontId="22" fillId="0" borderId="0" xfId="21" applyFill="1" applyBorder="1" applyAlignment="1">
      <alignment horizontal="center" vertical="center"/>
    </xf>
    <xf numFmtId="0" fontId="26" fillId="0" borderId="0" xfId="21" applyFont="1" applyFill="1" applyBorder="1" applyAlignment="1">
      <alignment horizontal="center" vertical="center"/>
    </xf>
    <xf numFmtId="0" fontId="17" fillId="0" borderId="0" xfId="7" applyFont="1"/>
    <xf numFmtId="0" fontId="19" fillId="10" borderId="4" xfId="7" applyFont="1" applyFill="1" applyBorder="1" applyAlignment="1">
      <alignment horizontal="left" vertical="top"/>
    </xf>
    <xf numFmtId="164" fontId="19" fillId="10" borderId="3" xfId="20" applyNumberFormat="1" applyFont="1" applyFill="1" applyBorder="1" applyAlignment="1">
      <alignment horizontal="right" vertical="top"/>
    </xf>
    <xf numFmtId="0" fontId="23" fillId="10" borderId="4" xfId="7" applyFont="1" applyFill="1" applyBorder="1" applyAlignment="1">
      <alignment horizontal="left" vertical="top"/>
    </xf>
    <xf numFmtId="164" fontId="23" fillId="10" borderId="3" xfId="20" applyNumberFormat="1" applyFont="1" applyFill="1" applyBorder="1" applyAlignment="1">
      <alignment horizontal="right" vertical="top"/>
    </xf>
    <xf numFmtId="164" fontId="23" fillId="10" borderId="3" xfId="20" applyNumberFormat="1" applyFont="1" applyFill="1" applyBorder="1" applyAlignment="1">
      <alignment horizontal="right" vertical="center"/>
    </xf>
    <xf numFmtId="0" fontId="19" fillId="10" borderId="4" xfId="7" applyFont="1" applyFill="1" applyBorder="1" applyAlignment="1">
      <alignment horizontal="left" vertical="center"/>
    </xf>
    <xf numFmtId="0" fontId="23" fillId="10" borderId="4" xfId="7" applyFont="1" applyFill="1" applyBorder="1" applyAlignment="1">
      <alignment horizontal="left" vertical="center"/>
    </xf>
    <xf numFmtId="0" fontId="19" fillId="11" borderId="4" xfId="7" applyFont="1" applyFill="1" applyBorder="1" applyAlignment="1">
      <alignment vertical="center"/>
    </xf>
    <xf numFmtId="0" fontId="1" fillId="0" borderId="0" xfId="7" applyAlignment="1">
      <alignment vertical="center"/>
    </xf>
    <xf numFmtId="0" fontId="22" fillId="0" borderId="0" xfId="7" applyFont="1" applyAlignment="1">
      <alignment vertical="center"/>
    </xf>
    <xf numFmtId="164" fontId="19" fillId="10" borderId="3" xfId="20" applyNumberFormat="1" applyFont="1" applyFill="1" applyBorder="1" applyAlignment="1">
      <alignment horizontal="right" vertical="center"/>
    </xf>
    <xf numFmtId="3" fontId="1" fillId="0" borderId="0" xfId="7" applyNumberFormat="1" applyAlignment="1">
      <alignment vertical="center"/>
    </xf>
    <xf numFmtId="0" fontId="0" fillId="0" borderId="0" xfId="0" applyAlignment="1">
      <alignment vertical="center"/>
    </xf>
    <xf numFmtId="0" fontId="19" fillId="10" borderId="4" xfId="7" applyFont="1" applyFill="1" applyBorder="1" applyAlignment="1">
      <alignment horizontal="left" vertical="center" wrapText="1"/>
    </xf>
    <xf numFmtId="164" fontId="19" fillId="11" borderId="4" xfId="7" applyNumberFormat="1" applyFont="1" applyFill="1" applyBorder="1" applyAlignment="1">
      <alignment vertical="center"/>
    </xf>
    <xf numFmtId="3" fontId="0" fillId="0" borderId="9" xfId="0" applyNumberFormat="1" applyBorder="1"/>
    <xf numFmtId="3" fontId="0" fillId="0" borderId="9" xfId="20" applyNumberFormat="1" applyFont="1" applyBorder="1"/>
    <xf numFmtId="0" fontId="20" fillId="0" borderId="0" xfId="22"/>
    <xf numFmtId="0" fontId="14" fillId="0" borderId="0" xfId="21" applyFont="1" applyFill="1" applyBorder="1" applyAlignment="1">
      <alignment horizontal="center" vertical="center"/>
    </xf>
    <xf numFmtId="0" fontId="14" fillId="0" borderId="0" xfId="21" applyFont="1" applyFill="1" applyBorder="1" applyAlignment="1">
      <alignment horizontal="center" vertical="center" wrapText="1"/>
    </xf>
    <xf numFmtId="0" fontId="28" fillId="0" borderId="0" xfId="21" applyFont="1" applyFill="1" applyBorder="1" applyAlignment="1">
      <alignment horizontal="center" vertical="center"/>
    </xf>
    <xf numFmtId="49" fontId="27" fillId="0" borderId="0" xfId="21" applyNumberFormat="1" applyFont="1" applyFill="1" applyBorder="1" applyAlignment="1">
      <alignment horizontal="center" vertical="center"/>
    </xf>
    <xf numFmtId="0" fontId="17" fillId="9" borderId="5" xfId="7" applyFont="1" applyFill="1" applyBorder="1" applyAlignment="1">
      <alignment horizontal="center" vertical="center" wrapText="1"/>
    </xf>
    <xf numFmtId="0" fontId="17" fillId="9" borderId="6" xfId="7" applyFont="1" applyFill="1" applyBorder="1" applyAlignment="1">
      <alignment horizontal="center" vertical="center" wrapText="1"/>
    </xf>
    <xf numFmtId="0" fontId="17" fillId="9" borderId="7" xfId="7" applyFont="1" applyFill="1" applyBorder="1" applyAlignment="1">
      <alignment horizontal="center" vertical="center"/>
    </xf>
    <xf numFmtId="0" fontId="17" fillId="9" borderId="8" xfId="7" applyFont="1" applyFill="1" applyBorder="1" applyAlignment="1">
      <alignment horizontal="center" vertical="center"/>
    </xf>
    <xf numFmtId="0" fontId="29" fillId="0" borderId="0" xfId="7" applyFont="1" applyFill="1" applyBorder="1" applyAlignment="1">
      <alignment horizontal="center" vertical="center"/>
    </xf>
    <xf numFmtId="0" fontId="29" fillId="0" borderId="0" xfId="7" applyFont="1" applyFill="1" applyBorder="1" applyAlignment="1">
      <alignment horizontal="center" vertical="center" wrapText="1"/>
    </xf>
    <xf numFmtId="0" fontId="16" fillId="0" borderId="0" xfId="7" applyFont="1" applyFill="1" applyBorder="1" applyAlignment="1">
      <alignment horizontal="center" vertical="center"/>
    </xf>
    <xf numFmtId="0" fontId="15" fillId="0" borderId="0" xfId="7" applyFont="1" applyFill="1" applyBorder="1" applyAlignment="1">
      <alignment horizontal="center" vertical="center"/>
    </xf>
    <xf numFmtId="0" fontId="19" fillId="11" borderId="4" xfId="7" applyFont="1" applyFill="1" applyBorder="1" applyAlignment="1" applyProtection="1">
      <alignment vertical="center"/>
    </xf>
  </cellXfs>
  <cellStyles count="23">
    <cellStyle name="Accent" xfId="2" xr:uid="{13F884D9-4C3D-428C-9DB6-420511C2939C}"/>
    <cellStyle name="Accent 1" xfId="3" xr:uid="{6C143D98-9F33-46B0-85D0-1F8995C51E53}"/>
    <cellStyle name="Accent 2" xfId="4" xr:uid="{33B55B8E-EB6B-4803-AD49-A5848333F563}"/>
    <cellStyle name="Accent 3" xfId="5" xr:uid="{085B589E-EA5D-4D65-BD21-DA7D052C5357}"/>
    <cellStyle name="Bad" xfId="6" xr:uid="{4AAB9BD1-245F-43CC-8506-E4E174D2EC88}"/>
    <cellStyle name="Default" xfId="7" xr:uid="{EC8BC0B8-FEF9-47EB-8D75-889F00539CA4}"/>
    <cellStyle name="Default 2" xfId="21" xr:uid="{224F1DF6-E0C0-4627-861D-988CB631CD7E}"/>
    <cellStyle name="Error" xfId="8" xr:uid="{181F1612-2870-4988-95AD-DC6A64EA3D3C}"/>
    <cellStyle name="Footnote" xfId="9" xr:uid="{8FE90C5C-E7C7-427A-8B7B-A9DFA1B24C0C}"/>
    <cellStyle name="Good" xfId="10" xr:uid="{FDE3344B-1C48-43B1-B4D1-CA28BD76E6F8}"/>
    <cellStyle name="Heading" xfId="11" xr:uid="{20F5D719-A1CE-4F3D-AEF0-CE0DF51EC163}"/>
    <cellStyle name="Heading 1" xfId="12" xr:uid="{12DE8C3D-27A1-4A57-8241-55A598A17C1F}"/>
    <cellStyle name="Heading 2" xfId="13" xr:uid="{CBD38709-DED7-4BA5-B00E-2B145939FEAB}"/>
    <cellStyle name="Hyperlink" xfId="14" xr:uid="{539AD5C1-54A3-4AF1-A955-149F00B929BF}"/>
    <cellStyle name="Millares" xfId="20" builtinId="3"/>
    <cellStyle name="Neutral" xfId="1" builtinId="28" customBuiltin="1"/>
    <cellStyle name="Normal" xfId="0" builtinId="0" customBuiltin="1"/>
    <cellStyle name="Normal 2" xfId="22" xr:uid="{ED5E1A50-B179-4FB9-9870-AE9546741729}"/>
    <cellStyle name="Note" xfId="15" xr:uid="{BFEFD74E-8AF1-443B-9C12-F7444658DBF3}"/>
    <cellStyle name="Result" xfId="16" xr:uid="{E8CBC4DC-7C8D-4CD3-9219-A30E0071F8CB}"/>
    <cellStyle name="Status" xfId="17" xr:uid="{5AB86875-CD0B-4E22-A4D1-63F9B8512C8D}"/>
    <cellStyle name="Text" xfId="18" xr:uid="{21FD7130-9A2C-421F-BFC3-F59CA33CADB6}"/>
    <cellStyle name="Warning" xfId="19" xr:uid="{8BB8CB5A-BD4D-4A2B-90B5-5973AA4DE3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013046" cy="7908637"/>
    <xdr:pic>
      <xdr:nvPicPr>
        <xdr:cNvPr id="2" name="Imagen 1">
          <a:extLst>
            <a:ext uri="{FF2B5EF4-FFF2-40B4-BE49-F238E27FC236}">
              <a16:creationId xmlns:a16="http://schemas.microsoft.com/office/drawing/2014/main" id="{07A92D82-8AFB-44E1-BF86-A607EA136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013046" cy="7908637"/>
        </a:xfrm>
        <a:prstGeom prst="rect">
          <a:avLst/>
        </a:prstGeom>
      </xdr:spPr>
    </xdr:pic>
    <xdr:clientData/>
  </xdr:oneCellAnchor>
  <xdr:twoCellAnchor>
    <xdr:from>
      <xdr:col>1</xdr:col>
      <xdr:colOff>1819851</xdr:colOff>
      <xdr:row>15</xdr:row>
      <xdr:rowOff>174625</xdr:rowOff>
    </xdr:from>
    <xdr:to>
      <xdr:col>11</xdr:col>
      <xdr:colOff>69272</xdr:colOff>
      <xdr:row>26</xdr:row>
      <xdr:rowOff>43848</xdr:rowOff>
    </xdr:to>
    <xdr:sp macro="" textlink="">
      <xdr:nvSpPr>
        <xdr:cNvPr id="3" name="Google Shape;186;p26">
          <a:extLst>
            <a:ext uri="{FF2B5EF4-FFF2-40B4-BE49-F238E27FC236}">
              <a16:creationId xmlns:a16="http://schemas.microsoft.com/office/drawing/2014/main" id="{4E0D4C33-702A-4C7F-AF92-11E13F720B21}"/>
            </a:ext>
          </a:extLst>
        </xdr:cNvPr>
        <xdr:cNvSpPr txBox="1">
          <a:spLocks noGrp="1"/>
        </xdr:cNvSpPr>
      </xdr:nvSpPr>
      <xdr:spPr>
        <a:xfrm>
          <a:off x="1930976" y="3603625"/>
          <a:ext cx="8377671" cy="159959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4500" b="1" i="0" u="none" strike="noStrike" cap="none">
              <a:solidFill>
                <a:schemeClr val="lt1"/>
              </a:solidFill>
              <a:latin typeface="Lexend Exa"/>
              <a:ea typeface="Lexend Exa"/>
              <a:cs typeface="Lexend Exa"/>
              <a:sym typeface="Lexend Exa"/>
            </a:defRPr>
          </a:lvl1pPr>
          <a:lvl2pPr marR="0" lvl="1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2pPr>
          <a:lvl3pPr marR="0" lvl="2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3pPr>
          <a:lvl4pPr marR="0" lvl="3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4pPr>
          <a:lvl5pPr marR="0" lvl="4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5pPr>
          <a:lvl6pPr marR="0" lvl="5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6pPr>
          <a:lvl7pPr marR="0" lvl="6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7pPr>
          <a:lvl8pPr marR="0" lvl="7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8pPr>
          <a:lvl9pPr marR="0" lvl="8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MX" sz="380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INVERSIONES EN EL SISTEMA INTEGRAL DE PENSIONES TIPO DE MONEDA</a:t>
          </a:r>
          <a:endParaRPr sz="380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238125</xdr:colOff>
      <xdr:row>3</xdr:row>
      <xdr:rowOff>47625</xdr:rowOff>
    </xdr:from>
    <xdr:to>
      <xdr:col>7</xdr:col>
      <xdr:colOff>234373</xdr:colOff>
      <xdr:row>9</xdr:row>
      <xdr:rowOff>152111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C26FDDD6-EC71-423D-B93D-C56FAC853AF1}"/>
            </a:ext>
          </a:extLst>
        </xdr:cNvPr>
        <xdr:cNvGrpSpPr/>
      </xdr:nvGrpSpPr>
      <xdr:grpSpPr>
        <a:xfrm>
          <a:off x="349250" y="476250"/>
          <a:ext cx="6504998" cy="1485611"/>
          <a:chOff x="1099127" y="165389"/>
          <a:chExt cx="6504998" cy="1485611"/>
        </a:xfrm>
      </xdr:grpSpPr>
      <xdr:sp macro="" textlink="">
        <xdr:nvSpPr>
          <xdr:cNvPr id="5" name="Diagrama de flujo: proceso alternativo 4">
            <a:extLst>
              <a:ext uri="{FF2B5EF4-FFF2-40B4-BE49-F238E27FC236}">
                <a16:creationId xmlns:a16="http://schemas.microsoft.com/office/drawing/2014/main" id="{2B5BCA3C-C882-14AB-ECF4-1222D39EBF07}"/>
              </a:ext>
            </a:extLst>
          </xdr:cNvPr>
          <xdr:cNvSpPr/>
        </xdr:nvSpPr>
        <xdr:spPr>
          <a:xfrm>
            <a:off x="1099127" y="165389"/>
            <a:ext cx="6504998" cy="1485611"/>
          </a:xfrm>
          <a:prstGeom prst="flowChartAlternateProcess">
            <a:avLst/>
          </a:prstGeom>
          <a:solidFill>
            <a:schemeClr val="bg2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BO" sz="1100"/>
          </a:p>
        </xdr:txBody>
      </xdr:sp>
      <xdr:pic>
        <xdr:nvPicPr>
          <xdr:cNvPr id="6" name="Imagen 5">
            <a:extLst>
              <a:ext uri="{FF2B5EF4-FFF2-40B4-BE49-F238E27FC236}">
                <a16:creationId xmlns:a16="http://schemas.microsoft.com/office/drawing/2014/main" id="{53F46381-5F1C-CE57-8CFA-73F82CC53D0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216696" y="324146"/>
            <a:ext cx="6276701" cy="1170991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380311</xdr:colOff>
      <xdr:row>1</xdr:row>
      <xdr:rowOff>140460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E04DEF1A-A176-441D-A2C6-20855DD5B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061" y="283335"/>
          <a:ext cx="1276350" cy="438150"/>
        </a:xfrm>
        <a:prstGeom prst="rect">
          <a:avLst/>
        </a:prstGeom>
      </xdr:spPr>
    </xdr:pic>
    <xdr:clientData/>
  </xdr:oneCellAnchor>
  <xdr:oneCellAnchor>
    <xdr:from>
      <xdr:col>6</xdr:col>
      <xdr:colOff>380311</xdr:colOff>
      <xdr:row>1</xdr:row>
      <xdr:rowOff>140460</xdr:rowOff>
    </xdr:from>
    <xdr:ext cx="1276350" cy="438150"/>
    <xdr:pic>
      <xdr:nvPicPr>
        <xdr:cNvPr id="4" name="APS logo" descr="APS logo">
          <a:extLst>
            <a:ext uri="{FF2B5EF4-FFF2-40B4-BE49-F238E27FC236}">
              <a16:creationId xmlns:a16="http://schemas.microsoft.com/office/drawing/2014/main" id="{9965D510-1362-4ED5-8F10-2A8B6CCBF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061" y="283335"/>
          <a:ext cx="1276350" cy="438150"/>
        </a:xfrm>
        <a:prstGeom prst="rect">
          <a:avLst/>
        </a:prstGeom>
      </xdr:spPr>
    </xdr:pic>
    <xdr:clientData/>
  </xdr:oneCellAnchor>
  <xdr:oneCellAnchor>
    <xdr:from>
      <xdr:col>6</xdr:col>
      <xdr:colOff>380311</xdr:colOff>
      <xdr:row>1</xdr:row>
      <xdr:rowOff>140460</xdr:rowOff>
    </xdr:from>
    <xdr:ext cx="1276350" cy="438150"/>
    <xdr:pic>
      <xdr:nvPicPr>
        <xdr:cNvPr id="5" name="APS logo" descr="APS logo">
          <a:extLst>
            <a:ext uri="{FF2B5EF4-FFF2-40B4-BE49-F238E27FC236}">
              <a16:creationId xmlns:a16="http://schemas.microsoft.com/office/drawing/2014/main" id="{E5A734A4-067D-4B8B-B801-08413FE93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061" y="283335"/>
          <a:ext cx="1276350" cy="43815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1047061</xdr:colOff>
      <xdr:row>2</xdr:row>
      <xdr:rowOff>7110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2BF71DA3-7D3E-423B-8838-DD80CBACD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71711" y="292860"/>
          <a:ext cx="1276350" cy="4381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381000</xdr:colOff>
      <xdr:row>1</xdr:row>
      <xdr:rowOff>140115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BE0C7572-5F16-455D-A070-9B2E137A3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0063" y="282990"/>
          <a:ext cx="1276350" cy="4381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380310</xdr:colOff>
      <xdr:row>1</xdr:row>
      <xdr:rowOff>140115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98650E2C-9D48-44A9-B166-6CCF52C45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49373" y="282990"/>
          <a:ext cx="1276350" cy="4381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380311</xdr:colOff>
      <xdr:row>1</xdr:row>
      <xdr:rowOff>140460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63B9BB6F-2D17-430F-82F6-1825BCC27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49374" y="283335"/>
          <a:ext cx="1276350" cy="4381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380311</xdr:colOff>
      <xdr:row>1</xdr:row>
      <xdr:rowOff>140460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6D9EAD38-6F16-4AE4-9260-FB76BA455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47786" y="283335"/>
          <a:ext cx="1276350" cy="43815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380311</xdr:colOff>
      <xdr:row>1</xdr:row>
      <xdr:rowOff>140460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41581710-AEAF-4F2F-BA6B-54AED8D45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3561" y="283335"/>
          <a:ext cx="1276350" cy="43815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380311</xdr:colOff>
      <xdr:row>1</xdr:row>
      <xdr:rowOff>140460</xdr:rowOff>
    </xdr:from>
    <xdr:ext cx="1276350" cy="438150"/>
    <xdr:pic>
      <xdr:nvPicPr>
        <xdr:cNvPr id="4" name="APS logo" descr="APS logo">
          <a:extLst>
            <a:ext uri="{FF2B5EF4-FFF2-40B4-BE49-F238E27FC236}">
              <a16:creationId xmlns:a16="http://schemas.microsoft.com/office/drawing/2014/main" id="{18167F30-CF89-4B7C-A0AE-653A142E2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3561" y="283335"/>
          <a:ext cx="1276350" cy="438150"/>
        </a:xfrm>
        <a:prstGeom prst="rect">
          <a:avLst/>
        </a:prstGeom>
      </xdr:spPr>
    </xdr:pic>
    <xdr:clientData/>
  </xdr:oneCellAnchor>
  <xdr:oneCellAnchor>
    <xdr:from>
      <xdr:col>6</xdr:col>
      <xdr:colOff>380311</xdr:colOff>
      <xdr:row>1</xdr:row>
      <xdr:rowOff>140460</xdr:rowOff>
    </xdr:from>
    <xdr:ext cx="1276350" cy="438150"/>
    <xdr:pic>
      <xdr:nvPicPr>
        <xdr:cNvPr id="5" name="APS logo" descr="APS logo">
          <a:extLst>
            <a:ext uri="{FF2B5EF4-FFF2-40B4-BE49-F238E27FC236}">
              <a16:creationId xmlns:a16="http://schemas.microsoft.com/office/drawing/2014/main" id="{112E39D1-2813-455C-B92F-61D810B85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3561" y="283335"/>
          <a:ext cx="1276350" cy="438150"/>
        </a:xfrm>
        <a:prstGeom prst="rect">
          <a:avLst/>
        </a:prstGeom>
      </xdr:spPr>
    </xdr:pic>
    <xdr:clientData/>
  </xdr:oneCellAnchor>
  <xdr:oneCellAnchor>
    <xdr:from>
      <xdr:col>6</xdr:col>
      <xdr:colOff>380311</xdr:colOff>
      <xdr:row>1</xdr:row>
      <xdr:rowOff>140460</xdr:rowOff>
    </xdr:from>
    <xdr:ext cx="1276350" cy="438150"/>
    <xdr:pic>
      <xdr:nvPicPr>
        <xdr:cNvPr id="6" name="APS logo" descr="APS logo">
          <a:extLst>
            <a:ext uri="{FF2B5EF4-FFF2-40B4-BE49-F238E27FC236}">
              <a16:creationId xmlns:a16="http://schemas.microsoft.com/office/drawing/2014/main" id="{089D92C7-5B08-4FFD-93AF-93482ADCD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061" y="283335"/>
          <a:ext cx="1276350" cy="43815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380311</xdr:colOff>
      <xdr:row>1</xdr:row>
      <xdr:rowOff>140460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19D26723-EB99-4DDE-A5B0-C7E21605A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061" y="283335"/>
          <a:ext cx="1276350" cy="438150"/>
        </a:xfrm>
        <a:prstGeom prst="rect">
          <a:avLst/>
        </a:prstGeom>
      </xdr:spPr>
    </xdr:pic>
    <xdr:clientData/>
  </xdr:oneCellAnchor>
  <xdr:oneCellAnchor>
    <xdr:from>
      <xdr:col>6</xdr:col>
      <xdr:colOff>380311</xdr:colOff>
      <xdr:row>1</xdr:row>
      <xdr:rowOff>140460</xdr:rowOff>
    </xdr:from>
    <xdr:ext cx="1276350" cy="438150"/>
    <xdr:pic>
      <xdr:nvPicPr>
        <xdr:cNvPr id="4" name="APS logo" descr="APS logo">
          <a:extLst>
            <a:ext uri="{FF2B5EF4-FFF2-40B4-BE49-F238E27FC236}">
              <a16:creationId xmlns:a16="http://schemas.microsoft.com/office/drawing/2014/main" id="{CAFE0D22-37A3-4466-973D-4D9A35410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061" y="283335"/>
          <a:ext cx="1276350" cy="438150"/>
        </a:xfrm>
        <a:prstGeom prst="rect">
          <a:avLst/>
        </a:prstGeom>
      </xdr:spPr>
    </xdr:pic>
    <xdr:clientData/>
  </xdr:oneCellAnchor>
  <xdr:oneCellAnchor>
    <xdr:from>
      <xdr:col>6</xdr:col>
      <xdr:colOff>380311</xdr:colOff>
      <xdr:row>1</xdr:row>
      <xdr:rowOff>140460</xdr:rowOff>
    </xdr:from>
    <xdr:ext cx="1276350" cy="438150"/>
    <xdr:pic>
      <xdr:nvPicPr>
        <xdr:cNvPr id="5" name="APS logo" descr="APS logo">
          <a:extLst>
            <a:ext uri="{FF2B5EF4-FFF2-40B4-BE49-F238E27FC236}">
              <a16:creationId xmlns:a16="http://schemas.microsoft.com/office/drawing/2014/main" id="{30EFF6FE-45EC-452B-87B6-2D75AD91A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061" y="283335"/>
          <a:ext cx="1276350" cy="43815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380311</xdr:colOff>
      <xdr:row>1</xdr:row>
      <xdr:rowOff>140460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48C9D0EE-0D18-4A17-A515-ACF15626E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061" y="283335"/>
          <a:ext cx="1276350" cy="438150"/>
        </a:xfrm>
        <a:prstGeom prst="rect">
          <a:avLst/>
        </a:prstGeom>
      </xdr:spPr>
    </xdr:pic>
    <xdr:clientData/>
  </xdr:oneCellAnchor>
  <xdr:oneCellAnchor>
    <xdr:from>
      <xdr:col>6</xdr:col>
      <xdr:colOff>380311</xdr:colOff>
      <xdr:row>1</xdr:row>
      <xdr:rowOff>140460</xdr:rowOff>
    </xdr:from>
    <xdr:ext cx="1276350" cy="438150"/>
    <xdr:pic>
      <xdr:nvPicPr>
        <xdr:cNvPr id="4" name="APS logo" descr="APS logo">
          <a:extLst>
            <a:ext uri="{FF2B5EF4-FFF2-40B4-BE49-F238E27FC236}">
              <a16:creationId xmlns:a16="http://schemas.microsoft.com/office/drawing/2014/main" id="{8B2EA310-6624-4566-BA0B-1EEEA1755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061" y="283335"/>
          <a:ext cx="1276350" cy="438150"/>
        </a:xfrm>
        <a:prstGeom prst="rect">
          <a:avLst/>
        </a:prstGeom>
      </xdr:spPr>
    </xdr:pic>
    <xdr:clientData/>
  </xdr:oneCellAnchor>
  <xdr:oneCellAnchor>
    <xdr:from>
      <xdr:col>6</xdr:col>
      <xdr:colOff>380311</xdr:colOff>
      <xdr:row>1</xdr:row>
      <xdr:rowOff>140460</xdr:rowOff>
    </xdr:from>
    <xdr:ext cx="1276350" cy="438150"/>
    <xdr:pic>
      <xdr:nvPicPr>
        <xdr:cNvPr id="5" name="APS logo" descr="APS logo">
          <a:extLst>
            <a:ext uri="{FF2B5EF4-FFF2-40B4-BE49-F238E27FC236}">
              <a16:creationId xmlns:a16="http://schemas.microsoft.com/office/drawing/2014/main" id="{75809212-E075-43CA-A166-AA56885CD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061" y="283335"/>
          <a:ext cx="1276350" cy="438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54D5A-27A2-4829-A22A-74F8C91F28C8}">
  <sheetPr>
    <pageSetUpPr fitToPage="1"/>
  </sheetPr>
  <dimension ref="A1:N23"/>
  <sheetViews>
    <sheetView view="pageBreakPreview" zoomScale="60" zoomScaleNormal="55" workbookViewId="0">
      <selection activeCell="D63" sqref="D63"/>
    </sheetView>
  </sheetViews>
  <sheetFormatPr baseColWidth="10" defaultColWidth="7.85546875" defaultRowHeight="11.25"/>
  <cols>
    <col min="1" max="1" width="1.7109375" style="11" customWidth="1"/>
    <col min="2" max="2" width="29.7109375" style="11" customWidth="1"/>
    <col min="3" max="12" width="13.5703125" style="11" customWidth="1"/>
    <col min="13" max="13" width="13.85546875" style="11" customWidth="1"/>
    <col min="14" max="14" width="7.85546875" style="11" customWidth="1"/>
    <col min="15" max="16384" width="7.85546875" style="11"/>
  </cols>
  <sheetData>
    <row r="1" spans="1:14">
      <c r="F1" s="42"/>
    </row>
    <row r="2" spans="1:14">
      <c r="F2" s="42"/>
    </row>
    <row r="3" spans="1:14">
      <c r="F3" s="42"/>
    </row>
    <row r="6" spans="1:14" ht="18.75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4" ht="39.75" customHeight="1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4" ht="15"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</row>
    <row r="9" spans="1:14" ht="12"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</row>
    <row r="10" spans="1:14" s="13" customFormat="1" ht="12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</row>
    <row r="11" spans="1:14" s="13" customFormat="1" ht="15">
      <c r="A11" s="22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0"/>
    </row>
    <row r="12" spans="1:14" s="12" customFormat="1" ht="24" customHeight="1">
      <c r="A12" s="13"/>
      <c r="B12" s="18"/>
      <c r="C12" s="19"/>
      <c r="D12" s="19"/>
      <c r="E12" s="19"/>
      <c r="F12" s="17"/>
      <c r="G12" s="17"/>
      <c r="H12" s="17"/>
      <c r="I12" s="17"/>
      <c r="J12" s="17"/>
      <c r="K12" s="17"/>
      <c r="L12" s="17"/>
      <c r="M12" s="17"/>
      <c r="N12" s="13"/>
    </row>
    <row r="13" spans="1:14" s="12" customFormat="1" ht="24" customHeight="1">
      <c r="A13" s="13"/>
      <c r="B13" s="18"/>
      <c r="C13" s="19"/>
      <c r="D13" s="19"/>
      <c r="E13" s="19"/>
      <c r="F13" s="17"/>
      <c r="G13" s="17"/>
      <c r="H13" s="17"/>
      <c r="I13" s="17"/>
      <c r="J13" s="17"/>
      <c r="K13" s="17"/>
      <c r="L13" s="17"/>
      <c r="M13" s="17"/>
      <c r="N13" s="13"/>
    </row>
    <row r="14" spans="1:14" s="12" customFormat="1" ht="28.5" customHeight="1">
      <c r="A14" s="13"/>
      <c r="B14" s="18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3"/>
    </row>
    <row r="15" spans="1:14" s="12" customFormat="1" ht="24" customHeight="1">
      <c r="A15" s="13"/>
      <c r="B15" s="18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3"/>
    </row>
    <row r="16" spans="1:14" s="12" customFormat="1" ht="15">
      <c r="A16" s="13"/>
      <c r="B16" s="1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3"/>
    </row>
    <row r="17" spans="1:14" s="12" customFormat="1" ht="12.7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4"/>
      <c r="M17" s="14"/>
      <c r="N17" s="13"/>
    </row>
    <row r="18" spans="1:14" s="12" customFormat="1" ht="12.7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s="12" customFormat="1" ht="12.7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4" s="12" customFormat="1" ht="12.7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s="12" customFormat="1" ht="12.7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s="12" customFormat="1" ht="12.7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4" s="12" customFormat="1" ht="12.7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</sheetData>
  <mergeCells count="5">
    <mergeCell ref="F1:F3"/>
    <mergeCell ref="B6:M6"/>
    <mergeCell ref="B7:M7"/>
    <mergeCell ref="B8:M8"/>
    <mergeCell ref="B9:M9"/>
  </mergeCells>
  <printOptions horizontalCentered="1"/>
  <pageMargins left="0.47244094488188981" right="0.51181102362204722" top="1.1417322834645669" bottom="1.1417322834645669" header="0.74803149606299213" footer="0.74803149606299213"/>
  <pageSetup paperSize="186" scale="7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FCA50-81A0-44B6-8A9A-BB14AC80C351}">
  <sheetPr>
    <pageSetUpPr fitToPage="1"/>
  </sheetPr>
  <dimension ref="A1:V23"/>
  <sheetViews>
    <sheetView showGridLines="0" zoomScaleNormal="100" zoomScaleSheetLayoutView="120" workbookViewId="0">
      <selection activeCell="D63" sqref="D63"/>
    </sheetView>
  </sheetViews>
  <sheetFormatPr baseColWidth="10" defaultColWidth="7.85546875" defaultRowHeight="11.25"/>
  <cols>
    <col min="1" max="1" width="4.42578125" style="33" customWidth="1"/>
    <col min="2" max="2" width="29.5703125" style="33" customWidth="1"/>
    <col min="3" max="10" width="15.42578125" style="33" customWidth="1"/>
    <col min="11" max="11" width="15.28515625" style="33" customWidth="1"/>
    <col min="12" max="13" width="15.42578125" style="33" customWidth="1"/>
    <col min="14" max="14" width="15.28515625" style="33" customWidth="1"/>
    <col min="15" max="15" width="20.140625" style="33" customWidth="1"/>
    <col min="16" max="16" width="8.42578125" style="33" customWidth="1"/>
    <col min="17" max="17" width="7.85546875" style="33" customWidth="1"/>
    <col min="18" max="16384" width="7.85546875" style="33"/>
  </cols>
  <sheetData>
    <row r="1" spans="1:22" ht="11.25" customHeight="1"/>
    <row r="2" spans="1:22" ht="11.25" customHeight="1"/>
    <row r="3" spans="1:22" ht="11.25" customHeight="1"/>
    <row r="7" spans="1:22" ht="18.75">
      <c r="B7" s="51" t="s">
        <v>1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2"/>
      <c r="P7" s="2"/>
    </row>
    <row r="8" spans="1:22" ht="18.75">
      <c r="B8" s="52" t="s">
        <v>2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2"/>
      <c r="P8" s="2"/>
    </row>
    <row r="9" spans="1:22" ht="15">
      <c r="B9" s="53" t="s">
        <v>23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3"/>
      <c r="P9" s="3"/>
    </row>
    <row r="10" spans="1:22" ht="12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4"/>
      <c r="P10" s="4"/>
    </row>
    <row r="11" spans="1:22" ht="15">
      <c r="A11" s="6"/>
      <c r="B11" s="47" t="s">
        <v>5</v>
      </c>
      <c r="C11" s="49" t="s">
        <v>31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6"/>
      <c r="P11" s="6"/>
    </row>
    <row r="12" spans="1:22" ht="15">
      <c r="A12" s="6"/>
      <c r="B12" s="48"/>
      <c r="C12" s="7" t="s">
        <v>6</v>
      </c>
      <c r="D12" s="7" t="s">
        <v>7</v>
      </c>
      <c r="E12" s="7" t="s">
        <v>8</v>
      </c>
      <c r="F12" s="7" t="s">
        <v>9</v>
      </c>
      <c r="G12" s="7" t="s">
        <v>10</v>
      </c>
      <c r="H12" s="7" t="s">
        <v>11</v>
      </c>
      <c r="I12" s="7" t="s">
        <v>12</v>
      </c>
      <c r="J12" s="7" t="s">
        <v>13</v>
      </c>
      <c r="K12" s="7" t="s">
        <v>14</v>
      </c>
      <c r="L12" s="7" t="s">
        <v>15</v>
      </c>
      <c r="M12" s="7" t="s">
        <v>16</v>
      </c>
      <c r="N12" s="7" t="s">
        <v>17</v>
      </c>
      <c r="O12" s="6"/>
      <c r="P12" s="6"/>
    </row>
    <row r="13" spans="1:22" s="37" customFormat="1" ht="15">
      <c r="A13" s="33"/>
      <c r="B13" s="30" t="s">
        <v>3</v>
      </c>
      <c r="C13" s="35">
        <f t="shared" ref="C13:N13" si="0">+C14+C15</f>
        <v>12.654127938778407</v>
      </c>
      <c r="D13" s="35">
        <f t="shared" si="0"/>
        <v>12699.632239911058</v>
      </c>
      <c r="E13" s="35">
        <f t="shared" si="0"/>
        <v>12586.015526542318</v>
      </c>
      <c r="F13" s="35">
        <f t="shared" si="0"/>
        <v>12645.599753358725</v>
      </c>
      <c r="G13" s="29">
        <f t="shared" si="0"/>
        <v>0</v>
      </c>
      <c r="H13" s="29">
        <f t="shared" si="0"/>
        <v>0</v>
      </c>
      <c r="I13" s="29">
        <f t="shared" si="0"/>
        <v>0</v>
      </c>
      <c r="J13" s="29">
        <f t="shared" si="0"/>
        <v>0</v>
      </c>
      <c r="K13" s="29">
        <f t="shared" si="0"/>
        <v>0</v>
      </c>
      <c r="L13" s="29">
        <f t="shared" si="0"/>
        <v>0</v>
      </c>
      <c r="M13" s="29">
        <f t="shared" si="0"/>
        <v>0</v>
      </c>
      <c r="N13" s="29">
        <f t="shared" si="0"/>
        <v>0</v>
      </c>
      <c r="O13" s="36"/>
      <c r="P13" s="36"/>
      <c r="Q13" s="36"/>
      <c r="R13" s="36"/>
      <c r="S13" s="36"/>
      <c r="T13" s="36"/>
      <c r="U13" s="36"/>
      <c r="V13" s="36"/>
    </row>
    <row r="14" spans="1:22" s="37" customFormat="1" ht="15">
      <c r="A14" s="33"/>
      <c r="B14" s="31" t="s">
        <v>21</v>
      </c>
      <c r="C14" s="29">
        <v>11.684730534236133</v>
      </c>
      <c r="D14" s="29">
        <v>11729.306912994149</v>
      </c>
      <c r="E14" s="29">
        <v>11612.655781112289</v>
      </c>
      <c r="F14" s="29">
        <v>11672.670201777093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36"/>
      <c r="P14" s="36"/>
      <c r="Q14" s="36"/>
      <c r="R14" s="36"/>
      <c r="S14" s="36"/>
      <c r="T14" s="36"/>
      <c r="U14" s="36"/>
      <c r="V14" s="36"/>
    </row>
    <row r="15" spans="1:22" s="37" customFormat="1" ht="15">
      <c r="A15" s="33"/>
      <c r="B15" s="31" t="s">
        <v>22</v>
      </c>
      <c r="C15" s="29">
        <v>0.96939740454227419</v>
      </c>
      <c r="D15" s="29">
        <v>970.3253269169096</v>
      </c>
      <c r="E15" s="29">
        <v>973.35974543002919</v>
      </c>
      <c r="F15" s="29">
        <v>972.9295515816325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36"/>
      <c r="P15" s="36"/>
      <c r="Q15" s="36"/>
      <c r="R15" s="36"/>
      <c r="S15" s="36"/>
      <c r="T15" s="36"/>
      <c r="U15" s="36"/>
      <c r="V15" s="36"/>
    </row>
    <row r="16" spans="1:22" s="37" customFormat="1" ht="15">
      <c r="A16" s="33"/>
      <c r="B16" s="30" t="s">
        <v>4</v>
      </c>
      <c r="C16" s="35">
        <f t="shared" ref="C16:N16" si="1">+C17+C18</f>
        <v>11.23088542286583</v>
      </c>
      <c r="D16" s="35">
        <f t="shared" si="1"/>
        <v>11278.776795469425</v>
      </c>
      <c r="E16" s="35">
        <f t="shared" si="1"/>
        <v>11269.977759301803</v>
      </c>
      <c r="F16" s="35">
        <f t="shared" si="1"/>
        <v>11372.504607122451</v>
      </c>
      <c r="G16" s="29">
        <f t="shared" si="1"/>
        <v>0</v>
      </c>
      <c r="H16" s="29">
        <f t="shared" si="1"/>
        <v>0</v>
      </c>
      <c r="I16" s="29">
        <f t="shared" si="1"/>
        <v>0</v>
      </c>
      <c r="J16" s="29">
        <f t="shared" si="1"/>
        <v>0</v>
      </c>
      <c r="K16" s="29">
        <f t="shared" si="1"/>
        <v>0</v>
      </c>
      <c r="L16" s="29">
        <f t="shared" si="1"/>
        <v>0</v>
      </c>
      <c r="M16" s="29">
        <f t="shared" si="1"/>
        <v>0</v>
      </c>
      <c r="N16" s="29">
        <f t="shared" si="1"/>
        <v>0</v>
      </c>
      <c r="O16" s="36"/>
      <c r="P16" s="36"/>
      <c r="Q16" s="36"/>
      <c r="R16" s="36"/>
      <c r="S16" s="36"/>
      <c r="T16" s="36"/>
      <c r="U16" s="36"/>
      <c r="V16" s="36"/>
    </row>
    <row r="17" spans="1:22" s="37" customFormat="1" ht="15">
      <c r="A17" s="33"/>
      <c r="B17" s="31" t="s">
        <v>21</v>
      </c>
      <c r="C17" s="29">
        <v>10.095737342330844</v>
      </c>
      <c r="D17" s="29">
        <v>10096.531946352807</v>
      </c>
      <c r="E17" s="29">
        <v>10083.436756166235</v>
      </c>
      <c r="F17" s="29">
        <v>10186.312727600585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36"/>
      <c r="P17" s="36"/>
      <c r="Q17" s="36"/>
      <c r="R17" s="36"/>
      <c r="S17" s="36"/>
      <c r="T17" s="36"/>
      <c r="U17" s="36"/>
      <c r="V17" s="36"/>
    </row>
    <row r="18" spans="1:22" s="37" customFormat="1" ht="15">
      <c r="A18" s="33"/>
      <c r="B18" s="31" t="s">
        <v>22</v>
      </c>
      <c r="C18" s="29">
        <v>1.1351480805349856</v>
      </c>
      <c r="D18" s="29">
        <v>1182.2448491166181</v>
      </c>
      <c r="E18" s="29">
        <v>1186.5410031355682</v>
      </c>
      <c r="F18" s="29">
        <v>1186.1918795218658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36"/>
      <c r="P18" s="36"/>
      <c r="Q18" s="36"/>
      <c r="R18" s="36"/>
      <c r="S18" s="36"/>
      <c r="T18" s="36"/>
      <c r="U18" s="36"/>
      <c r="V18" s="36"/>
    </row>
    <row r="19" spans="1:22" s="37" customFormat="1" ht="45">
      <c r="A19" s="33"/>
      <c r="B19" s="38" t="s">
        <v>33</v>
      </c>
      <c r="C19" s="29">
        <v>0</v>
      </c>
      <c r="D19" s="29">
        <v>0</v>
      </c>
      <c r="E19" s="29">
        <v>0</v>
      </c>
      <c r="F19" s="35">
        <f t="shared" ref="F19:N19" si="2">+F20+F21</f>
        <v>3.723447236151602</v>
      </c>
      <c r="G19" s="35">
        <f t="shared" si="2"/>
        <v>24134.576124272309</v>
      </c>
      <c r="H19" s="35">
        <f t="shared" si="2"/>
        <v>24404.499363132916</v>
      </c>
      <c r="I19" s="35">
        <f t="shared" si="2"/>
        <v>24587.313090364667</v>
      </c>
      <c r="J19" s="35">
        <f t="shared" si="2"/>
        <v>24626.452066303136</v>
      </c>
      <c r="K19" s="35">
        <f t="shared" si="2"/>
        <v>24796.516476096211</v>
      </c>
      <c r="L19" s="35">
        <f t="shared" si="2"/>
        <v>24897.759497247745</v>
      </c>
      <c r="M19" s="35">
        <f t="shared" si="2"/>
        <v>24956.899334536556</v>
      </c>
      <c r="N19" s="35">
        <f t="shared" si="2"/>
        <v>25202.392411966648</v>
      </c>
      <c r="O19" s="36"/>
      <c r="P19" s="36"/>
      <c r="Q19" s="36"/>
      <c r="R19" s="36"/>
      <c r="S19" s="36"/>
      <c r="T19" s="36"/>
      <c r="U19" s="36"/>
      <c r="V19" s="36"/>
    </row>
    <row r="20" spans="1:22" s="37" customFormat="1" ht="15">
      <c r="A20" s="33"/>
      <c r="B20" s="31" t="s">
        <v>21</v>
      </c>
      <c r="C20" s="29">
        <v>0</v>
      </c>
      <c r="D20" s="29">
        <v>0</v>
      </c>
      <c r="E20" s="29">
        <v>0</v>
      </c>
      <c r="F20" s="29">
        <v>3.723447236151602</v>
      </c>
      <c r="G20" s="29">
        <v>21970.32263120234</v>
      </c>
      <c r="H20" s="29">
        <v>22234.771167013383</v>
      </c>
      <c r="I20" s="29">
        <v>22409.989795318019</v>
      </c>
      <c r="J20" s="29">
        <v>22445.668383338121</v>
      </c>
      <c r="K20" s="29">
        <v>22618.319389749271</v>
      </c>
      <c r="L20" s="29">
        <v>22716.85180166757</v>
      </c>
      <c r="M20" s="29">
        <v>22765.044188708569</v>
      </c>
      <c r="N20" s="29">
        <v>22994.429864777143</v>
      </c>
      <c r="O20" s="36"/>
      <c r="P20" s="36"/>
      <c r="Q20" s="36"/>
      <c r="R20" s="36"/>
      <c r="S20" s="36"/>
      <c r="T20" s="36"/>
      <c r="U20" s="36"/>
      <c r="V20" s="36"/>
    </row>
    <row r="21" spans="1:22" s="37" customFormat="1" ht="15">
      <c r="A21" s="33"/>
      <c r="B21" s="31" t="s">
        <v>22</v>
      </c>
      <c r="C21" s="29">
        <v>0</v>
      </c>
      <c r="D21" s="29">
        <v>0</v>
      </c>
      <c r="E21" s="29">
        <v>0</v>
      </c>
      <c r="F21" s="29">
        <v>0</v>
      </c>
      <c r="G21" s="29">
        <v>2164.2534930699712</v>
      </c>
      <c r="H21" s="29">
        <v>2169.7281961195335</v>
      </c>
      <c r="I21" s="29">
        <v>2177.3232950466472</v>
      </c>
      <c r="J21" s="29">
        <v>2180.7836829650146</v>
      </c>
      <c r="K21" s="29">
        <v>2178.1970863469387</v>
      </c>
      <c r="L21" s="29">
        <v>2180.9076955801747</v>
      </c>
      <c r="M21" s="29">
        <v>2191.8551458279885</v>
      </c>
      <c r="N21" s="29">
        <v>2207.9625471895042</v>
      </c>
      <c r="O21" s="36"/>
      <c r="P21" s="36"/>
      <c r="Q21" s="36"/>
      <c r="R21" s="36"/>
      <c r="S21" s="36"/>
      <c r="T21" s="36"/>
      <c r="U21" s="36"/>
      <c r="V21" s="36"/>
    </row>
    <row r="22" spans="1:22" s="37" customFormat="1" ht="15">
      <c r="A22" s="33"/>
      <c r="B22" s="32" t="s">
        <v>0</v>
      </c>
      <c r="C22" s="39">
        <f>+C16+C13</f>
        <v>23.885013361644237</v>
      </c>
      <c r="D22" s="39">
        <f>+D16+D13</f>
        <v>23978.409035380482</v>
      </c>
      <c r="E22" s="39">
        <f>+E16+E13</f>
        <v>23855.993285844121</v>
      </c>
      <c r="F22" s="39">
        <f t="shared" ref="F22:N22" si="3">+F19+F16+F13</f>
        <v>24021.827807717331</v>
      </c>
      <c r="G22" s="39">
        <f t="shared" si="3"/>
        <v>24134.576124272309</v>
      </c>
      <c r="H22" s="39">
        <f t="shared" si="3"/>
        <v>24404.499363132916</v>
      </c>
      <c r="I22" s="39">
        <f t="shared" si="3"/>
        <v>24587.313090364667</v>
      </c>
      <c r="J22" s="39">
        <f t="shared" si="3"/>
        <v>24626.452066303136</v>
      </c>
      <c r="K22" s="39">
        <f t="shared" si="3"/>
        <v>24796.516476096211</v>
      </c>
      <c r="L22" s="39">
        <f t="shared" si="3"/>
        <v>24897.759497247745</v>
      </c>
      <c r="M22" s="39">
        <f t="shared" si="3"/>
        <v>24956.899334536556</v>
      </c>
      <c r="N22" s="39">
        <f t="shared" si="3"/>
        <v>25202.392411966648</v>
      </c>
      <c r="O22" s="36"/>
      <c r="P22" s="36"/>
      <c r="Q22" s="36"/>
      <c r="R22" s="36"/>
      <c r="S22" s="36"/>
      <c r="T22" s="36"/>
      <c r="U22" s="36"/>
      <c r="V22" s="36"/>
    </row>
    <row r="23" spans="1:22">
      <c r="B23" s="33" t="s">
        <v>34</v>
      </c>
    </row>
  </sheetData>
  <sheetProtection algorithmName="SHA-512" hashValue="yiHuzZ7mZgubODDE8iK8uK8+RorxBGth3L456sFF9uap5D1olvaRFwt6uKOSmzQ9uBC7zZ+HjvL0sDjMbrE+fQ==" saltValue="m6IPCvR9rRnGsAbLQ22EVQ==" spinCount="100000" sheet="1" formatCells="0" formatColumns="0" formatRows="0" insertColumns="0" insertRows="0" insertHyperlinks="0" deleteColumns="0" deleteRows="0" sort="0" autoFilter="0" pivotTables="0"/>
  <mergeCells count="5">
    <mergeCell ref="B11:B12"/>
    <mergeCell ref="C11:N11"/>
    <mergeCell ref="B7:N7"/>
    <mergeCell ref="B8:N8"/>
    <mergeCell ref="B9:N9"/>
  </mergeCells>
  <printOptions horizontalCentered="1"/>
  <pageMargins left="0.47244094488188981" right="0.51181102362204722" top="1.1417322834645669" bottom="1.1417322834645669" header="0.74803149606299213" footer="0.74803149606299213"/>
  <pageSetup paperSize="186" scale="64" orientation="landscape" r:id="rId1"/>
  <headerFooter alignWithMargins="0"/>
  <colBreaks count="1" manualBreakCount="1">
    <brk id="1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B23F3-C223-4407-8153-15BE25909F08}">
  <sheetPr>
    <pageSetUpPr fitToPage="1"/>
  </sheetPr>
  <dimension ref="A7:V17"/>
  <sheetViews>
    <sheetView showGridLines="0" tabSelected="1" zoomScaleNormal="100" zoomScaleSheetLayoutView="120" workbookViewId="0">
      <selection activeCell="J5" sqref="J5"/>
    </sheetView>
  </sheetViews>
  <sheetFormatPr baseColWidth="10" defaultColWidth="7.85546875" defaultRowHeight="11.25"/>
  <cols>
    <col min="1" max="1" width="4.42578125" style="33" customWidth="1"/>
    <col min="2" max="2" width="22.7109375" style="33" customWidth="1"/>
    <col min="3" max="14" width="18.42578125" style="33" customWidth="1"/>
    <col min="15" max="15" width="20.140625" style="33" customWidth="1"/>
    <col min="16" max="16" width="8.42578125" style="33" customWidth="1"/>
    <col min="17" max="17" width="7.85546875" style="33" customWidth="1"/>
    <col min="18" max="16384" width="7.85546875" style="33"/>
  </cols>
  <sheetData>
    <row r="7" spans="1:22" ht="18.75">
      <c r="B7" s="51" t="s">
        <v>1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2"/>
      <c r="P7" s="2"/>
    </row>
    <row r="8" spans="1:22" ht="18.75">
      <c r="B8" s="52" t="s">
        <v>2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2"/>
      <c r="P8" s="2"/>
    </row>
    <row r="9" spans="1:22" ht="15">
      <c r="B9" s="53" t="s">
        <v>23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3"/>
      <c r="P9" s="3"/>
    </row>
    <row r="10" spans="1:22" ht="12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4"/>
      <c r="P10" s="4"/>
    </row>
    <row r="11" spans="1:22" ht="15">
      <c r="A11" s="6"/>
      <c r="B11" s="47" t="s">
        <v>5</v>
      </c>
      <c r="C11" s="49" t="s">
        <v>35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6"/>
      <c r="P11" s="6"/>
    </row>
    <row r="12" spans="1:22" ht="15">
      <c r="A12" s="6"/>
      <c r="B12" s="48"/>
      <c r="C12" s="7" t="s">
        <v>6</v>
      </c>
      <c r="D12" s="7" t="s">
        <v>7</v>
      </c>
      <c r="E12" s="7" t="s">
        <v>8</v>
      </c>
      <c r="F12" s="7" t="s">
        <v>9</v>
      </c>
      <c r="G12" s="7" t="s">
        <v>10</v>
      </c>
      <c r="H12" s="7" t="s">
        <v>11</v>
      </c>
      <c r="I12" s="7" t="s">
        <v>12</v>
      </c>
      <c r="J12" s="7" t="s">
        <v>13</v>
      </c>
      <c r="K12" s="7" t="s">
        <v>14</v>
      </c>
      <c r="L12" s="7" t="s">
        <v>15</v>
      </c>
      <c r="M12" s="7" t="s">
        <v>16</v>
      </c>
      <c r="N12" s="7" t="s">
        <v>17</v>
      </c>
      <c r="O12" s="6"/>
      <c r="P12" s="6"/>
    </row>
    <row r="13" spans="1:22" s="37" customFormat="1" ht="45">
      <c r="A13" s="33"/>
      <c r="B13" s="38" t="s">
        <v>33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1"/>
      <c r="O13" s="36"/>
      <c r="P13" s="36"/>
      <c r="Q13" s="36"/>
      <c r="R13" s="36"/>
      <c r="S13" s="36"/>
      <c r="T13" s="36"/>
      <c r="U13" s="36"/>
      <c r="V13" s="36"/>
    </row>
    <row r="14" spans="1:22" s="37" customFormat="1" ht="15">
      <c r="A14" s="33"/>
      <c r="B14" s="31" t="s">
        <v>21</v>
      </c>
      <c r="C14" s="40">
        <v>158133</v>
      </c>
      <c r="D14" s="40">
        <v>159403</v>
      </c>
      <c r="E14" s="40">
        <v>159538</v>
      </c>
      <c r="F14" s="40">
        <v>160269</v>
      </c>
      <c r="G14" s="40">
        <v>164245</v>
      </c>
      <c r="H14" s="40">
        <v>165187</v>
      </c>
      <c r="I14" s="40">
        <v>166741</v>
      </c>
      <c r="J14" s="40">
        <v>167351</v>
      </c>
      <c r="K14" s="40">
        <v>167794</v>
      </c>
      <c r="L14" s="40">
        <v>169495</v>
      </c>
      <c r="M14" s="40">
        <v>170541</v>
      </c>
      <c r="N14" s="41">
        <v>172118</v>
      </c>
      <c r="O14" s="36"/>
      <c r="P14" s="36"/>
      <c r="Q14" s="36"/>
      <c r="R14" s="36"/>
      <c r="S14" s="36"/>
      <c r="T14" s="36"/>
      <c r="U14" s="36"/>
      <c r="V14" s="36"/>
    </row>
    <row r="15" spans="1:22" s="37" customFormat="1" ht="15">
      <c r="A15" s="33"/>
      <c r="B15" s="31" t="s">
        <v>22</v>
      </c>
      <c r="C15" s="40">
        <v>15202</v>
      </c>
      <c r="D15" s="40">
        <v>15301</v>
      </c>
      <c r="E15" s="40">
        <v>15429</v>
      </c>
      <c r="F15" s="40">
        <v>15492</v>
      </c>
      <c r="G15" s="40">
        <v>15537</v>
      </c>
      <c r="H15" s="40">
        <v>15575</v>
      </c>
      <c r="I15" s="40">
        <v>15593</v>
      </c>
      <c r="J15" s="40">
        <v>15634</v>
      </c>
      <c r="K15" s="40">
        <v>13357</v>
      </c>
      <c r="L15" s="40">
        <v>13402</v>
      </c>
      <c r="M15" s="40">
        <v>15942</v>
      </c>
      <c r="N15" s="41">
        <v>15944</v>
      </c>
      <c r="O15" s="36"/>
      <c r="P15" s="36"/>
      <c r="Q15" s="36"/>
      <c r="R15" s="36"/>
      <c r="S15" s="36"/>
      <c r="T15" s="36"/>
      <c r="U15" s="36"/>
      <c r="V15" s="36"/>
    </row>
    <row r="16" spans="1:22" s="37" customFormat="1" ht="15">
      <c r="A16" s="33"/>
      <c r="B16" s="32" t="s">
        <v>0</v>
      </c>
      <c r="C16" s="55">
        <f>C14+C15</f>
        <v>173335</v>
      </c>
      <c r="D16" s="55">
        <f t="shared" ref="D16:N16" si="0">D14+D15</f>
        <v>174704</v>
      </c>
      <c r="E16" s="55">
        <f t="shared" si="0"/>
        <v>174967</v>
      </c>
      <c r="F16" s="55">
        <f t="shared" si="0"/>
        <v>175761</v>
      </c>
      <c r="G16" s="55">
        <f t="shared" si="0"/>
        <v>179782</v>
      </c>
      <c r="H16" s="55">
        <f t="shared" si="0"/>
        <v>180762</v>
      </c>
      <c r="I16" s="55">
        <f t="shared" si="0"/>
        <v>182334</v>
      </c>
      <c r="J16" s="55">
        <f t="shared" si="0"/>
        <v>182985</v>
      </c>
      <c r="K16" s="55">
        <f t="shared" si="0"/>
        <v>181151</v>
      </c>
      <c r="L16" s="55">
        <f t="shared" si="0"/>
        <v>182897</v>
      </c>
      <c r="M16" s="55">
        <f t="shared" si="0"/>
        <v>186483</v>
      </c>
      <c r="N16" s="55">
        <f t="shared" si="0"/>
        <v>188062</v>
      </c>
      <c r="O16" s="36"/>
      <c r="P16" s="36"/>
      <c r="Q16" s="36"/>
      <c r="R16" s="36"/>
      <c r="S16" s="36"/>
      <c r="T16" s="36"/>
      <c r="U16" s="36"/>
      <c r="V16" s="36"/>
    </row>
    <row r="17" spans="2:2">
      <c r="B17" s="33" t="s">
        <v>34</v>
      </c>
    </row>
  </sheetData>
  <sheetProtection algorithmName="SHA-512" hashValue="Z5kcFvmYRKzmRn8ZIXywZ9k5uy1EXkR9ITNELI3u0x0RS/jnU0oXQFWGM+BWoGwabiUrQUBjYdv8vQvu9X7Vsg==" saltValue="h32tGm6LCGyJKBBW/tPMvQ==" spinCount="100000" sheet="1" formatCells="0" formatColumns="0" formatRows="0" insertColumns="0" insertRows="0" insertHyperlinks="0" deleteColumns="0" deleteRows="0" sort="0" autoFilter="0" pivotTables="0"/>
  <mergeCells count="5">
    <mergeCell ref="B7:N7"/>
    <mergeCell ref="B8:N8"/>
    <mergeCell ref="B9:N9"/>
    <mergeCell ref="B11:B12"/>
    <mergeCell ref="C11:N11"/>
  </mergeCells>
  <printOptions horizontalCentered="1"/>
  <pageMargins left="0.47244094488188981" right="0.51181102362204722" top="1.1417322834645669" bottom="1.1417322834645669" header="0.74803149606299213" footer="0.74803149606299213"/>
  <pageSetup paperSize="186" scale="57" orientation="landscape" r:id="rId1"/>
  <headerFooter alignWithMargins="0"/>
  <colBreaks count="1" manualBreakCount="1">
    <brk id="1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0EFF4-2547-4993-8019-5ACCF5FC0449}">
  <sheetPr>
    <pageSetUpPr fitToPage="1"/>
  </sheetPr>
  <dimension ref="A1:V20"/>
  <sheetViews>
    <sheetView showGridLines="0" topLeftCell="B1" zoomScaleNormal="100" zoomScaleSheetLayoutView="120" workbookViewId="0">
      <selection activeCell="D63" sqref="D63"/>
    </sheetView>
  </sheetViews>
  <sheetFormatPr baseColWidth="10" defaultColWidth="7.85546875" defaultRowHeight="11.25"/>
  <cols>
    <col min="1" max="1" width="4.42578125" style="1" customWidth="1"/>
    <col min="2" max="2" width="29.5703125" style="1" customWidth="1"/>
    <col min="3" max="3" width="15.5703125" style="1" customWidth="1"/>
    <col min="4" max="14" width="15.42578125" style="1" customWidth="1"/>
    <col min="15" max="15" width="20.140625" style="1" customWidth="1"/>
    <col min="16" max="16" width="8.42578125" style="1" customWidth="1"/>
    <col min="17" max="17" width="7.85546875" style="1" customWidth="1"/>
    <col min="18" max="16384" width="7.85546875" style="1"/>
  </cols>
  <sheetData>
    <row r="1" spans="1:22" ht="11.25" customHeight="1"/>
    <row r="2" spans="1:22" ht="11.25" customHeight="1"/>
    <row r="3" spans="1:22" ht="11.25" customHeight="1"/>
    <row r="7" spans="1:22" ht="18.75">
      <c r="B7" s="51" t="s">
        <v>1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2"/>
      <c r="P7" s="2"/>
    </row>
    <row r="8" spans="1:22" ht="18.75">
      <c r="B8" s="52" t="s">
        <v>2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2"/>
      <c r="P8" s="2"/>
    </row>
    <row r="9" spans="1:22" ht="15">
      <c r="B9" s="53" t="s">
        <v>23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3"/>
      <c r="P9" s="3"/>
    </row>
    <row r="10" spans="1:22" ht="12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4"/>
      <c r="P10" s="4"/>
    </row>
    <row r="11" spans="1:22" ht="15">
      <c r="A11" s="6"/>
      <c r="B11" s="47" t="s">
        <v>5</v>
      </c>
      <c r="C11" s="49" t="s">
        <v>19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6"/>
      <c r="P11" s="6"/>
    </row>
    <row r="12" spans="1:22" ht="15">
      <c r="A12" s="6"/>
      <c r="B12" s="48"/>
      <c r="C12" s="7" t="s">
        <v>6</v>
      </c>
      <c r="D12" s="7" t="s">
        <v>7</v>
      </c>
      <c r="E12" s="7" t="s">
        <v>8</v>
      </c>
      <c r="F12" s="7" t="s">
        <v>9</v>
      </c>
      <c r="G12" s="7" t="s">
        <v>10</v>
      </c>
      <c r="H12" s="7" t="s">
        <v>11</v>
      </c>
      <c r="I12" s="7" t="s">
        <v>12</v>
      </c>
      <c r="J12" s="7" t="s">
        <v>13</v>
      </c>
      <c r="K12" s="7" t="s">
        <v>14</v>
      </c>
      <c r="L12" s="7" t="s">
        <v>15</v>
      </c>
      <c r="M12" s="7" t="s">
        <v>16</v>
      </c>
      <c r="N12" s="7" t="s">
        <v>17</v>
      </c>
      <c r="O12" s="6"/>
      <c r="P12" s="6"/>
    </row>
    <row r="13" spans="1:22" customFormat="1" ht="15">
      <c r="A13" s="1"/>
      <c r="B13" s="25" t="s">
        <v>3</v>
      </c>
      <c r="C13" s="26">
        <f>+C14+C15</f>
        <v>5532.6822750481278</v>
      </c>
      <c r="D13" s="26">
        <f t="shared" ref="D13:N13" si="0">+D14+D15</f>
        <v>5644.1124017944148</v>
      </c>
      <c r="E13" s="26">
        <f t="shared" si="0"/>
        <v>5691.949005258034</v>
      </c>
      <c r="F13" s="26">
        <f t="shared" si="0"/>
        <v>5695.6780775728976</v>
      </c>
      <c r="G13" s="26">
        <f t="shared" si="0"/>
        <v>5742.6291804256425</v>
      </c>
      <c r="H13" s="26">
        <f t="shared" si="0"/>
        <v>5807.503190090365</v>
      </c>
      <c r="I13" s="26">
        <f t="shared" si="0"/>
        <v>6015.50170829737</v>
      </c>
      <c r="J13" s="26">
        <f t="shared" si="0"/>
        <v>5934.4636316107735</v>
      </c>
      <c r="K13" s="26">
        <f t="shared" si="0"/>
        <v>5925.0298608221865</v>
      </c>
      <c r="L13" s="26">
        <f t="shared" si="0"/>
        <v>6032.3219462361667</v>
      </c>
      <c r="M13" s="26">
        <f t="shared" si="0"/>
        <v>6189.7015455845585</v>
      </c>
      <c r="N13" s="26">
        <f t="shared" si="0"/>
        <v>6288.4755864548224</v>
      </c>
      <c r="O13" s="8"/>
      <c r="P13" s="8"/>
      <c r="Q13" s="8"/>
      <c r="R13" s="8"/>
      <c r="S13" s="8"/>
      <c r="T13" s="8"/>
      <c r="U13" s="8"/>
      <c r="V13" s="8"/>
    </row>
    <row r="14" spans="1:22" customFormat="1" ht="15">
      <c r="A14" s="1"/>
      <c r="B14" s="27" t="s">
        <v>21</v>
      </c>
      <c r="C14" s="28">
        <v>5261.1221548877784</v>
      </c>
      <c r="D14" s="28">
        <v>5371.9413113891669</v>
      </c>
      <c r="E14" s="28">
        <v>5419.056966756576</v>
      </c>
      <c r="F14" s="28">
        <v>5422.0297917201278</v>
      </c>
      <c r="G14" s="28">
        <v>5458.069794634097</v>
      </c>
      <c r="H14" s="28">
        <v>5522.2463944504234</v>
      </c>
      <c r="I14" s="28">
        <v>5709.3787878848334</v>
      </c>
      <c r="J14" s="28">
        <v>5627.7936300757883</v>
      </c>
      <c r="K14" s="28">
        <v>5617.53071747379</v>
      </c>
      <c r="L14" s="28">
        <v>5644.9395227376244</v>
      </c>
      <c r="M14" s="29">
        <v>5730.4024430831005</v>
      </c>
      <c r="N14" s="29">
        <v>5828.168996364444</v>
      </c>
      <c r="O14" s="8"/>
      <c r="P14" s="8"/>
      <c r="Q14" s="8"/>
      <c r="R14" s="8"/>
      <c r="S14" s="8"/>
      <c r="T14" s="8"/>
      <c r="U14" s="8"/>
      <c r="V14" s="8"/>
    </row>
    <row r="15" spans="1:22" customFormat="1" ht="15">
      <c r="A15" s="1"/>
      <c r="B15" s="27" t="s">
        <v>22</v>
      </c>
      <c r="C15" s="28">
        <v>271.56012016034987</v>
      </c>
      <c r="D15" s="28">
        <v>272.17109040524775</v>
      </c>
      <c r="E15" s="28">
        <v>272.89203850145771</v>
      </c>
      <c r="F15" s="28">
        <v>273.64828585276967</v>
      </c>
      <c r="G15" s="28">
        <v>284.55938579154514</v>
      </c>
      <c r="H15" s="28">
        <v>285.25679563994169</v>
      </c>
      <c r="I15" s="28">
        <v>306.12292041253642</v>
      </c>
      <c r="J15" s="28">
        <v>306.67000153498543</v>
      </c>
      <c r="K15" s="28">
        <v>307.4991433483965</v>
      </c>
      <c r="L15" s="28">
        <v>387.38242349854232</v>
      </c>
      <c r="M15" s="29">
        <v>459.2991025014577</v>
      </c>
      <c r="N15" s="29">
        <v>460.3065900903789</v>
      </c>
      <c r="O15" s="8"/>
      <c r="P15" s="8"/>
      <c r="Q15" s="8"/>
      <c r="R15" s="8"/>
      <c r="S15" s="8"/>
      <c r="T15" s="8"/>
      <c r="U15" s="8"/>
      <c r="V15" s="8"/>
    </row>
    <row r="16" spans="1:22" customFormat="1" ht="15">
      <c r="A16" s="1"/>
      <c r="B16" s="25" t="s">
        <v>4</v>
      </c>
      <c r="C16" s="26">
        <f>+C17+C18</f>
        <v>4979.1751534897858</v>
      </c>
      <c r="D16" s="26">
        <f t="shared" ref="D16:N16" si="1">+D17+D18</f>
        <v>5107.1802808323691</v>
      </c>
      <c r="E16" s="26">
        <f t="shared" si="1"/>
        <v>5181.8057325597574</v>
      </c>
      <c r="F16" s="26">
        <f t="shared" si="1"/>
        <v>5225.5597288950585</v>
      </c>
      <c r="G16" s="26">
        <f t="shared" si="1"/>
        <v>5284.5377842113685</v>
      </c>
      <c r="H16" s="26">
        <f t="shared" si="1"/>
        <v>5325.7635817871878</v>
      </c>
      <c r="I16" s="26">
        <f t="shared" si="1"/>
        <v>5404.3511137886217</v>
      </c>
      <c r="J16" s="26">
        <f t="shared" si="1"/>
        <v>5448.5970258585694</v>
      </c>
      <c r="K16" s="26">
        <f t="shared" si="1"/>
        <v>5486.2769124373071</v>
      </c>
      <c r="L16" s="26">
        <f t="shared" si="1"/>
        <v>5599.817894647239</v>
      </c>
      <c r="M16" s="26">
        <f t="shared" si="1"/>
        <v>5646.4037788061432</v>
      </c>
      <c r="N16" s="26">
        <f t="shared" si="1"/>
        <v>5680.1234184067198</v>
      </c>
      <c r="O16" s="8"/>
      <c r="P16" s="8"/>
      <c r="Q16" s="8"/>
      <c r="R16" s="8"/>
      <c r="S16" s="8"/>
      <c r="T16" s="8"/>
      <c r="U16" s="8"/>
      <c r="V16" s="8"/>
    </row>
    <row r="17" spans="1:22" customFormat="1" ht="15">
      <c r="A17" s="1"/>
      <c r="B17" s="27" t="s">
        <v>21</v>
      </c>
      <c r="C17" s="28">
        <v>4567.3119614518846</v>
      </c>
      <c r="D17" s="28">
        <v>4686.9641333323689</v>
      </c>
      <c r="E17" s="28">
        <v>4760.6743076865796</v>
      </c>
      <c r="F17" s="28">
        <v>4803.3514907682365</v>
      </c>
      <c r="G17" s="28">
        <v>4851.2201228061203</v>
      </c>
      <c r="H17" s="28">
        <v>4891.5591234868962</v>
      </c>
      <c r="I17" s="28">
        <v>4948.9619143454729</v>
      </c>
      <c r="J17" s="28">
        <v>4988.1399400524469</v>
      </c>
      <c r="K17" s="28">
        <v>5024.6545409445962</v>
      </c>
      <c r="L17" s="28">
        <v>5057.9910596909704</v>
      </c>
      <c r="M17" s="29">
        <v>5103.1784132361727</v>
      </c>
      <c r="N17" s="29">
        <v>5135.9067673702766</v>
      </c>
      <c r="O17" s="8"/>
      <c r="P17" s="8"/>
      <c r="Q17" s="8"/>
      <c r="R17" s="8"/>
      <c r="S17" s="8"/>
      <c r="T17" s="8"/>
      <c r="U17" s="8"/>
      <c r="V17" s="8"/>
    </row>
    <row r="18" spans="1:22" customFormat="1" ht="15">
      <c r="A18" s="1"/>
      <c r="B18" s="27" t="s">
        <v>22</v>
      </c>
      <c r="C18" s="28">
        <v>411.86319203790089</v>
      </c>
      <c r="D18" s="28">
        <v>420.21614750000003</v>
      </c>
      <c r="E18" s="28">
        <v>421.13142487317782</v>
      </c>
      <c r="F18" s="28">
        <v>422.20823812682221</v>
      </c>
      <c r="G18" s="28">
        <v>433.3176614052478</v>
      </c>
      <c r="H18" s="28">
        <v>434.20445830029161</v>
      </c>
      <c r="I18" s="28">
        <v>455.38919944314853</v>
      </c>
      <c r="J18" s="28">
        <v>460.45708580612251</v>
      </c>
      <c r="K18" s="28">
        <v>461.62237149271135</v>
      </c>
      <c r="L18" s="28">
        <v>541.82683495626827</v>
      </c>
      <c r="M18" s="29">
        <v>543.22536556997079</v>
      </c>
      <c r="N18" s="29">
        <v>544.21665103644307</v>
      </c>
      <c r="O18" s="8"/>
      <c r="P18" s="8"/>
      <c r="Q18" s="8"/>
      <c r="R18" s="8"/>
      <c r="S18" s="8"/>
      <c r="T18" s="8"/>
      <c r="U18" s="8"/>
      <c r="V18" s="8"/>
    </row>
    <row r="19" spans="1:22" customFormat="1" ht="15">
      <c r="A19" s="1"/>
      <c r="B19" s="9" t="s">
        <v>20</v>
      </c>
      <c r="C19" s="10">
        <f>+C16+C13</f>
        <v>10511.857428537915</v>
      </c>
      <c r="D19" s="10">
        <f t="shared" ref="D19:N19" si="2">+D16+D13</f>
        <v>10751.292682626783</v>
      </c>
      <c r="E19" s="10">
        <f t="shared" si="2"/>
        <v>10873.754737817791</v>
      </c>
      <c r="F19" s="10">
        <f t="shared" si="2"/>
        <v>10921.237806467956</v>
      </c>
      <c r="G19" s="10">
        <f t="shared" si="2"/>
        <v>11027.16696463701</v>
      </c>
      <c r="H19" s="10">
        <f t="shared" si="2"/>
        <v>11133.266771877552</v>
      </c>
      <c r="I19" s="10">
        <f t="shared" si="2"/>
        <v>11419.852822085992</v>
      </c>
      <c r="J19" s="10">
        <f t="shared" si="2"/>
        <v>11383.060657469343</v>
      </c>
      <c r="K19" s="10">
        <f t="shared" si="2"/>
        <v>11411.306773259494</v>
      </c>
      <c r="L19" s="10">
        <f t="shared" si="2"/>
        <v>11632.139840883407</v>
      </c>
      <c r="M19" s="10">
        <f t="shared" si="2"/>
        <v>11836.105324390701</v>
      </c>
      <c r="N19" s="10">
        <f t="shared" si="2"/>
        <v>11968.599004861542</v>
      </c>
      <c r="O19" s="8"/>
      <c r="P19" s="8"/>
      <c r="Q19" s="8"/>
      <c r="R19" s="8"/>
      <c r="S19" s="8"/>
      <c r="T19" s="8"/>
      <c r="U19" s="8"/>
      <c r="V19" s="8"/>
    </row>
    <row r="20" spans="1:22">
      <c r="B20" s="34" t="s">
        <v>26</v>
      </c>
    </row>
  </sheetData>
  <sheetProtection algorithmName="SHA-512" hashValue="wZdyz5JXmWvxxNyEOId1BKyUQ15d1EDM0xTgcThtkKNWCtF74dI14R9lMNoqopHbWZITU9yIzZpEJwEnmMwjfQ==" saltValue="/vIqPL2LUUv7nyz7EbJL1g==" spinCount="100000" sheet="1" formatCells="0" formatColumns="0" formatRows="0" insertColumns="0" insertRows="0" insertHyperlinks="0" deleteColumns="0" deleteRows="0" sort="0" autoFilter="0" pivotTables="0"/>
  <mergeCells count="5">
    <mergeCell ref="B11:B12"/>
    <mergeCell ref="C11:N11"/>
    <mergeCell ref="B7:N7"/>
    <mergeCell ref="B8:N8"/>
    <mergeCell ref="B9:N9"/>
  </mergeCells>
  <phoneticPr fontId="21" type="noConversion"/>
  <printOptions horizontalCentered="1"/>
  <pageMargins left="0.47244094488188981" right="0.51181102362204722" top="1.1417322834645669" bottom="1.1417322834645669" header="0.74803149606299213" footer="0.74803149606299213"/>
  <pageSetup paperSize="186" scale="64" orientation="landscape" r:id="rId1"/>
  <headerFooter alignWithMargins="0"/>
  <colBreaks count="1" manualBreakCount="1">
    <brk id="1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5DD52-BFAB-4F4E-BBD4-B049E1AD8CD3}">
  <sheetPr>
    <pageSetUpPr fitToPage="1"/>
  </sheetPr>
  <dimension ref="A1:V20"/>
  <sheetViews>
    <sheetView showGridLines="0" zoomScaleNormal="100" zoomScaleSheetLayoutView="120" workbookViewId="0">
      <selection activeCell="D63" sqref="D63"/>
    </sheetView>
  </sheetViews>
  <sheetFormatPr baseColWidth="10" defaultColWidth="7.85546875" defaultRowHeight="11.25"/>
  <cols>
    <col min="1" max="1" width="4.42578125" style="1" customWidth="1"/>
    <col min="2" max="2" width="29.5703125" style="1" customWidth="1"/>
    <col min="3" max="3" width="15.5703125" style="1" customWidth="1"/>
    <col min="4" max="14" width="15.42578125" style="1" customWidth="1"/>
    <col min="15" max="15" width="20.140625" style="1" customWidth="1"/>
    <col min="16" max="16" width="8.42578125" style="1" customWidth="1"/>
    <col min="17" max="17" width="7.85546875" style="1" customWidth="1"/>
    <col min="18" max="16384" width="7.85546875" style="1"/>
  </cols>
  <sheetData>
    <row r="1" spans="1:22" ht="11.25" customHeight="1"/>
    <row r="2" spans="1:22" ht="11.25" customHeight="1"/>
    <row r="3" spans="1:22" ht="11.25" customHeight="1"/>
    <row r="7" spans="1:22" ht="18.75">
      <c r="B7" s="51" t="s">
        <v>1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2"/>
      <c r="P7" s="2"/>
    </row>
    <row r="8" spans="1:22" ht="18.75">
      <c r="B8" s="52" t="s">
        <v>2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2"/>
      <c r="P8" s="2"/>
    </row>
    <row r="9" spans="1:22" ht="15">
      <c r="B9" s="53" t="s">
        <v>23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3"/>
      <c r="P9" s="3"/>
    </row>
    <row r="10" spans="1:22" ht="12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4"/>
      <c r="P10" s="4"/>
    </row>
    <row r="11" spans="1:22" ht="15">
      <c r="A11" s="6"/>
      <c r="B11" s="47" t="s">
        <v>5</v>
      </c>
      <c r="C11" s="49" t="s">
        <v>24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6"/>
      <c r="P11" s="6"/>
    </row>
    <row r="12" spans="1:22" ht="15">
      <c r="A12" s="6"/>
      <c r="B12" s="48"/>
      <c r="C12" s="7" t="s">
        <v>6</v>
      </c>
      <c r="D12" s="7" t="s">
        <v>7</v>
      </c>
      <c r="E12" s="7" t="s">
        <v>8</v>
      </c>
      <c r="F12" s="7" t="s">
        <v>9</v>
      </c>
      <c r="G12" s="7" t="s">
        <v>10</v>
      </c>
      <c r="H12" s="7" t="s">
        <v>11</v>
      </c>
      <c r="I12" s="7" t="s">
        <v>12</v>
      </c>
      <c r="J12" s="7" t="s">
        <v>13</v>
      </c>
      <c r="K12" s="7" t="s">
        <v>14</v>
      </c>
      <c r="L12" s="7" t="s">
        <v>15</v>
      </c>
      <c r="M12" s="7" t="s">
        <v>16</v>
      </c>
      <c r="N12" s="7" t="s">
        <v>17</v>
      </c>
      <c r="O12" s="6"/>
      <c r="P12" s="6"/>
    </row>
    <row r="13" spans="1:22" customFormat="1" ht="15">
      <c r="A13" s="1"/>
      <c r="B13" s="30" t="s">
        <v>3</v>
      </c>
      <c r="C13" s="26">
        <f t="shared" ref="C13:N13" si="0">+C14+C15</f>
        <v>6304.5561593251196</v>
      </c>
      <c r="D13" s="26">
        <f t="shared" si="0"/>
        <v>6330.852012870263</v>
      </c>
      <c r="E13" s="26">
        <f t="shared" si="0"/>
        <v>6523.8401608089744</v>
      </c>
      <c r="F13" s="26">
        <f t="shared" si="0"/>
        <v>6482.4618065247951</v>
      </c>
      <c r="G13" s="26">
        <f t="shared" si="0"/>
        <v>6512.2730347871229</v>
      </c>
      <c r="H13" s="26">
        <f t="shared" si="0"/>
        <v>6630.2369836239177</v>
      </c>
      <c r="I13" s="26">
        <f t="shared" si="0"/>
        <v>6721.342966192411</v>
      </c>
      <c r="J13" s="26">
        <f t="shared" si="0"/>
        <v>6876.1270930830642</v>
      </c>
      <c r="K13" s="26">
        <f t="shared" si="0"/>
        <v>6902.4091725758008</v>
      </c>
      <c r="L13" s="26">
        <f t="shared" si="0"/>
        <v>7014.0267456763604</v>
      </c>
      <c r="M13" s="26">
        <f t="shared" si="0"/>
        <v>7334.6741962900778</v>
      </c>
      <c r="N13" s="26">
        <f t="shared" si="0"/>
        <v>7429.2200741603265</v>
      </c>
      <c r="O13" s="8"/>
      <c r="P13" s="8"/>
      <c r="Q13" s="8"/>
      <c r="R13" s="8"/>
      <c r="S13" s="8"/>
      <c r="T13" s="8"/>
      <c r="U13" s="8"/>
      <c r="V13" s="8"/>
    </row>
    <row r="14" spans="1:22" customFormat="1" ht="15">
      <c r="A14" s="1"/>
      <c r="B14" s="31" t="s">
        <v>21</v>
      </c>
      <c r="C14" s="28">
        <v>5843.9274255962564</v>
      </c>
      <c r="D14" s="28">
        <v>5869.3518476865893</v>
      </c>
      <c r="E14" s="28">
        <v>6060.4372459999367</v>
      </c>
      <c r="F14" s="28">
        <v>5992.3124999052616</v>
      </c>
      <c r="G14" s="28">
        <v>5957.5199450320206</v>
      </c>
      <c r="H14" s="28">
        <v>6073.8944800889321</v>
      </c>
      <c r="I14" s="28">
        <v>6163.1795752259386</v>
      </c>
      <c r="J14" s="28">
        <v>6299.5562823950177</v>
      </c>
      <c r="K14" s="28">
        <v>6333.0429252784243</v>
      </c>
      <c r="L14" s="28">
        <v>6445.0548728367103</v>
      </c>
      <c r="M14" s="29">
        <v>6765.053702842556</v>
      </c>
      <c r="N14" s="29">
        <v>6851.0950650101804</v>
      </c>
      <c r="O14" s="8"/>
      <c r="P14" s="8"/>
      <c r="Q14" s="8"/>
      <c r="R14" s="8"/>
      <c r="S14" s="8"/>
      <c r="T14" s="8"/>
      <c r="U14" s="8"/>
      <c r="V14" s="8"/>
    </row>
    <row r="15" spans="1:22" customFormat="1" ht="15">
      <c r="A15" s="1"/>
      <c r="B15" s="31" t="s">
        <v>22</v>
      </c>
      <c r="C15" s="28">
        <v>460.62873372886287</v>
      </c>
      <c r="D15" s="28">
        <v>461.5001651836734</v>
      </c>
      <c r="E15" s="28">
        <v>463.40291480903778</v>
      </c>
      <c r="F15" s="28">
        <v>490.14930661953343</v>
      </c>
      <c r="G15" s="28">
        <v>554.75308975510222</v>
      </c>
      <c r="H15" s="28">
        <v>556.34250353498544</v>
      </c>
      <c r="I15" s="28">
        <v>558.16339096647209</v>
      </c>
      <c r="J15" s="28">
        <v>576.57081068804655</v>
      </c>
      <c r="K15" s="28">
        <v>569.36624729737605</v>
      </c>
      <c r="L15" s="28">
        <v>568.97187283965013</v>
      </c>
      <c r="M15" s="29">
        <v>569.62049344752188</v>
      </c>
      <c r="N15" s="29">
        <v>578.12500915014573</v>
      </c>
      <c r="O15" s="8"/>
      <c r="P15" s="8"/>
      <c r="Q15" s="8"/>
      <c r="R15" s="8"/>
      <c r="S15" s="8"/>
      <c r="T15" s="8"/>
      <c r="U15" s="8"/>
      <c r="V15" s="8"/>
    </row>
    <row r="16" spans="1:22" customFormat="1" ht="15">
      <c r="A16" s="1"/>
      <c r="B16" s="30" t="s">
        <v>4</v>
      </c>
      <c r="C16" s="26">
        <f t="shared" ref="C16:N16" si="1">+C17+C18</f>
        <v>5723.3055786851564</v>
      </c>
      <c r="D16" s="26">
        <f t="shared" si="1"/>
        <v>5829.6287620932926</v>
      </c>
      <c r="E16" s="26">
        <f t="shared" si="1"/>
        <v>5891.0697243600835</v>
      </c>
      <c r="F16" s="26">
        <f t="shared" si="1"/>
        <v>5934.2882365787291</v>
      </c>
      <c r="G16" s="26">
        <f t="shared" si="1"/>
        <v>6050.0074838848432</v>
      </c>
      <c r="H16" s="26">
        <f t="shared" si="1"/>
        <v>6167.1024675306098</v>
      </c>
      <c r="I16" s="26">
        <f t="shared" si="1"/>
        <v>6192.7198682186254</v>
      </c>
      <c r="J16" s="26">
        <f t="shared" si="1"/>
        <v>6276.4724910889336</v>
      </c>
      <c r="K16" s="26">
        <f t="shared" si="1"/>
        <v>6295.198685966443</v>
      </c>
      <c r="L16" s="26">
        <f t="shared" si="1"/>
        <v>6475.0697410349894</v>
      </c>
      <c r="M16" s="26">
        <f t="shared" si="1"/>
        <v>6562.6948783192911</v>
      </c>
      <c r="N16" s="26">
        <f t="shared" si="1"/>
        <v>6605.362758520414</v>
      </c>
      <c r="O16" s="8"/>
      <c r="P16" s="8"/>
      <c r="Q16" s="8"/>
      <c r="R16" s="8"/>
      <c r="S16" s="8"/>
      <c r="T16" s="8"/>
      <c r="U16" s="8"/>
      <c r="V16" s="8"/>
    </row>
    <row r="17" spans="1:22" customFormat="1" ht="15">
      <c r="A17" s="1"/>
      <c r="B17" s="31" t="s">
        <v>21</v>
      </c>
      <c r="C17" s="28">
        <v>5142.8378010000251</v>
      </c>
      <c r="D17" s="28">
        <v>5212.3307508061207</v>
      </c>
      <c r="E17" s="28">
        <v>5271.4971949344272</v>
      </c>
      <c r="F17" s="28">
        <v>5261.6698131705662</v>
      </c>
      <c r="G17" s="28">
        <v>5338.5068317507321</v>
      </c>
      <c r="H17" s="28">
        <v>5453.2464806413973</v>
      </c>
      <c r="I17" s="28">
        <v>5476.5851250830574</v>
      </c>
      <c r="J17" s="28">
        <v>5559.1415936005951</v>
      </c>
      <c r="K17" s="28">
        <v>5586.8912734912246</v>
      </c>
      <c r="L17" s="28">
        <v>5687.1319576239102</v>
      </c>
      <c r="M17" s="29">
        <v>5774.7778318076289</v>
      </c>
      <c r="N17" s="29">
        <v>5808.5483923192478</v>
      </c>
      <c r="O17" s="8"/>
      <c r="P17" s="8"/>
      <c r="Q17" s="8"/>
      <c r="R17" s="8"/>
      <c r="S17" s="8"/>
      <c r="T17" s="8"/>
      <c r="U17" s="8"/>
      <c r="V17" s="8"/>
    </row>
    <row r="18" spans="1:22" customFormat="1" ht="15">
      <c r="A18" s="1"/>
      <c r="B18" s="31" t="s">
        <v>22</v>
      </c>
      <c r="C18" s="28">
        <v>580.46777768513107</v>
      </c>
      <c r="D18" s="28">
        <v>617.29801128717213</v>
      </c>
      <c r="E18" s="28">
        <v>619.57252942565594</v>
      </c>
      <c r="F18" s="28">
        <v>672.61842340816315</v>
      </c>
      <c r="G18" s="28">
        <v>711.50065213411074</v>
      </c>
      <c r="H18" s="28">
        <v>713.85598688921289</v>
      </c>
      <c r="I18" s="28">
        <v>716.13474313556833</v>
      </c>
      <c r="J18" s="28">
        <v>717.33089748833811</v>
      </c>
      <c r="K18" s="28">
        <v>708.3074124752186</v>
      </c>
      <c r="L18" s="28">
        <v>787.93778341107873</v>
      </c>
      <c r="M18" s="29">
        <v>787.91704651166174</v>
      </c>
      <c r="N18" s="29">
        <v>796.81436620116608</v>
      </c>
      <c r="O18" s="8"/>
      <c r="P18" s="8"/>
      <c r="Q18" s="8"/>
      <c r="R18" s="8"/>
      <c r="S18" s="8"/>
      <c r="T18" s="8"/>
      <c r="U18" s="8"/>
      <c r="V18" s="8"/>
    </row>
    <row r="19" spans="1:22" customFormat="1" ht="15">
      <c r="A19" s="1"/>
      <c r="B19" s="32" t="s">
        <v>25</v>
      </c>
      <c r="C19" s="10">
        <f t="shared" ref="C19:N19" si="2">+C16+C13</f>
        <v>12027.861738010277</v>
      </c>
      <c r="D19" s="10">
        <f t="shared" si="2"/>
        <v>12160.480774963555</v>
      </c>
      <c r="E19" s="10">
        <f t="shared" si="2"/>
        <v>12414.909885169058</v>
      </c>
      <c r="F19" s="10">
        <f t="shared" si="2"/>
        <v>12416.750043103524</v>
      </c>
      <c r="G19" s="10">
        <f t="shared" si="2"/>
        <v>12562.280518671967</v>
      </c>
      <c r="H19" s="10">
        <f t="shared" si="2"/>
        <v>12797.339451154527</v>
      </c>
      <c r="I19" s="10">
        <f t="shared" si="2"/>
        <v>12914.062834411037</v>
      </c>
      <c r="J19" s="10">
        <f t="shared" si="2"/>
        <v>13152.599584171998</v>
      </c>
      <c r="K19" s="10">
        <f t="shared" si="2"/>
        <v>13197.607858542244</v>
      </c>
      <c r="L19" s="10">
        <f t="shared" si="2"/>
        <v>13489.096486711351</v>
      </c>
      <c r="M19" s="10">
        <f t="shared" si="2"/>
        <v>13897.369074609369</v>
      </c>
      <c r="N19" s="10">
        <f t="shared" si="2"/>
        <v>14034.58283268074</v>
      </c>
      <c r="O19" s="8"/>
      <c r="P19" s="8"/>
      <c r="Q19" s="8"/>
      <c r="R19" s="8"/>
      <c r="S19" s="8"/>
      <c r="T19" s="8"/>
      <c r="U19" s="8"/>
      <c r="V19" s="8"/>
    </row>
    <row r="20" spans="1:22">
      <c r="B20" s="33" t="s">
        <v>26</v>
      </c>
    </row>
  </sheetData>
  <sheetProtection algorithmName="SHA-512" hashValue="5VIW6zCMbjldJnQIrQKEsPtqNXLQnFpWGzqjHWHaf7Mbbwmw4NATN7g1kvtr0cMjPTH1puBAuDOyV38uR9BpJw==" saltValue="NFZn6J5Nia+r2EeB8gsKJw==" spinCount="100000" sheet="1" formatCells="0" formatColumns="0" formatRows="0" insertColumns="0" insertRows="0" insertHyperlinks="0" deleteColumns="0" deleteRows="0" sort="0" autoFilter="0" pivotTables="0"/>
  <mergeCells count="5">
    <mergeCell ref="B11:B12"/>
    <mergeCell ref="C11:N11"/>
    <mergeCell ref="B7:N7"/>
    <mergeCell ref="B8:N8"/>
    <mergeCell ref="B9:N9"/>
  </mergeCells>
  <printOptions horizontalCentered="1"/>
  <pageMargins left="0.47244094488188981" right="0.51181102362204722" top="1.1417322834645669" bottom="1.1417322834645669" header="0.74803149606299213" footer="0.74803149606299213"/>
  <pageSetup paperSize="186" scale="64" orientation="landscape" r:id="rId1"/>
  <headerFooter alignWithMargins="0"/>
  <colBreaks count="1" manualBreakCount="1">
    <brk id="1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6EE23-22A7-4E22-96D4-BE06796C4EA4}">
  <sheetPr>
    <pageSetUpPr fitToPage="1"/>
  </sheetPr>
  <dimension ref="A1:V20"/>
  <sheetViews>
    <sheetView showGridLines="0" zoomScaleNormal="100" zoomScaleSheetLayoutView="120" workbookViewId="0">
      <selection activeCell="D63" sqref="D63"/>
    </sheetView>
  </sheetViews>
  <sheetFormatPr baseColWidth="10" defaultColWidth="7.85546875" defaultRowHeight="11.25"/>
  <cols>
    <col min="1" max="1" width="4.42578125" style="1" customWidth="1"/>
    <col min="2" max="2" width="29.5703125" style="1" customWidth="1"/>
    <col min="3" max="14" width="15.42578125" style="1" customWidth="1"/>
    <col min="15" max="15" width="20.140625" style="1" customWidth="1"/>
    <col min="16" max="16" width="8.42578125" style="1" customWidth="1"/>
    <col min="17" max="17" width="7.85546875" style="1" customWidth="1"/>
    <col min="18" max="16384" width="7.85546875" style="1"/>
  </cols>
  <sheetData>
    <row r="1" spans="1:22" ht="11.25" customHeight="1"/>
    <row r="2" spans="1:22" ht="11.25" customHeight="1"/>
    <row r="3" spans="1:22" ht="11.25" customHeight="1"/>
    <row r="7" spans="1:22" ht="18.75">
      <c r="B7" s="51" t="s">
        <v>1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2"/>
      <c r="P7" s="2"/>
    </row>
    <row r="8" spans="1:22" ht="18.75">
      <c r="B8" s="52" t="s">
        <v>2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2"/>
      <c r="P8" s="2"/>
    </row>
    <row r="9" spans="1:22" ht="15">
      <c r="B9" s="53" t="s">
        <v>23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3"/>
      <c r="P9" s="3"/>
    </row>
    <row r="10" spans="1:22" ht="12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4"/>
      <c r="P10" s="4"/>
    </row>
    <row r="11" spans="1:22" ht="15">
      <c r="A11" s="6"/>
      <c r="B11" s="47" t="s">
        <v>5</v>
      </c>
      <c r="C11" s="49" t="s">
        <v>27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6"/>
      <c r="P11" s="6"/>
    </row>
    <row r="12" spans="1:22" ht="15">
      <c r="A12" s="6"/>
      <c r="B12" s="48"/>
      <c r="C12" s="7" t="s">
        <v>6</v>
      </c>
      <c r="D12" s="7" t="s">
        <v>7</v>
      </c>
      <c r="E12" s="7" t="s">
        <v>8</v>
      </c>
      <c r="F12" s="7" t="s">
        <v>9</v>
      </c>
      <c r="G12" s="7" t="s">
        <v>10</v>
      </c>
      <c r="H12" s="7" t="s">
        <v>11</v>
      </c>
      <c r="I12" s="7" t="s">
        <v>12</v>
      </c>
      <c r="J12" s="7" t="s">
        <v>13</v>
      </c>
      <c r="K12" s="7" t="s">
        <v>14</v>
      </c>
      <c r="L12" s="7" t="s">
        <v>15</v>
      </c>
      <c r="M12" s="7" t="s">
        <v>16</v>
      </c>
      <c r="N12" s="7" t="s">
        <v>17</v>
      </c>
      <c r="O12" s="6"/>
      <c r="P12" s="6"/>
    </row>
    <row r="13" spans="1:22" customFormat="1" ht="15">
      <c r="A13" s="1"/>
      <c r="B13" s="30" t="s">
        <v>3</v>
      </c>
      <c r="C13" s="26">
        <f t="shared" ref="C13:N13" si="0">+C14+C15</f>
        <v>7436.8940563630194</v>
      </c>
      <c r="D13" s="26">
        <f t="shared" si="0"/>
        <v>7541.28457533239</v>
      </c>
      <c r="E13" s="26">
        <f t="shared" si="0"/>
        <v>7611.1377401647123</v>
      </c>
      <c r="F13" s="26">
        <f t="shared" si="0"/>
        <v>7664.7757048396816</v>
      </c>
      <c r="G13" s="26">
        <f t="shared" si="0"/>
        <v>7648.9021868513337</v>
      </c>
      <c r="H13" s="26">
        <f t="shared" si="0"/>
        <v>7772.1047590524904</v>
      </c>
      <c r="I13" s="26">
        <f t="shared" si="0"/>
        <v>7898.7297658323823</v>
      </c>
      <c r="J13" s="26">
        <f t="shared" si="0"/>
        <v>7948.3129505028628</v>
      </c>
      <c r="K13" s="26">
        <f t="shared" si="0"/>
        <v>8001.5708036384203</v>
      </c>
      <c r="L13" s="26">
        <f t="shared" si="0"/>
        <v>8081.1671360072532</v>
      </c>
      <c r="M13" s="26">
        <f t="shared" si="0"/>
        <v>8147.5373155597117</v>
      </c>
      <c r="N13" s="26">
        <f t="shared" si="0"/>
        <v>8298.219701849901</v>
      </c>
      <c r="O13" s="8"/>
      <c r="P13" s="8"/>
      <c r="Q13" s="8"/>
      <c r="R13" s="8"/>
      <c r="S13" s="8"/>
      <c r="T13" s="8"/>
      <c r="U13" s="8"/>
      <c r="V13" s="8"/>
    </row>
    <row r="14" spans="1:22" customFormat="1" ht="15">
      <c r="A14" s="1"/>
      <c r="B14" s="31" t="s">
        <v>21</v>
      </c>
      <c r="C14" s="28">
        <v>6857.0940360394043</v>
      </c>
      <c r="D14" s="28">
        <v>6965.3193120685419</v>
      </c>
      <c r="E14" s="28">
        <v>7034.1420376224387</v>
      </c>
      <c r="F14" s="28">
        <v>7086.7768246268533</v>
      </c>
      <c r="G14" s="28">
        <v>7069.087908511684</v>
      </c>
      <c r="H14" s="28">
        <v>7191.2478774723149</v>
      </c>
      <c r="I14" s="28">
        <v>7316.7032078673683</v>
      </c>
      <c r="J14" s="28">
        <v>7365.0379176326005</v>
      </c>
      <c r="K14" s="28">
        <v>7431.3048016296743</v>
      </c>
      <c r="L14" s="28">
        <v>7509.4215348206644</v>
      </c>
      <c r="M14" s="29">
        <v>7574.7042813935304</v>
      </c>
      <c r="N14" s="29">
        <v>7707.6301056924667</v>
      </c>
      <c r="O14" s="8"/>
      <c r="P14" s="8"/>
      <c r="Q14" s="8"/>
      <c r="R14" s="8"/>
      <c r="S14" s="8"/>
      <c r="T14" s="8"/>
      <c r="U14" s="8"/>
      <c r="V14" s="8"/>
    </row>
    <row r="15" spans="1:22" customFormat="1" ht="15">
      <c r="A15" s="1"/>
      <c r="B15" s="31" t="s">
        <v>22</v>
      </c>
      <c r="C15" s="28">
        <v>579.80002032361517</v>
      </c>
      <c r="D15" s="28">
        <v>575.96526326384833</v>
      </c>
      <c r="E15" s="28">
        <v>576.99570254227399</v>
      </c>
      <c r="F15" s="28">
        <v>577.998880212828</v>
      </c>
      <c r="G15" s="28">
        <v>579.81427833965006</v>
      </c>
      <c r="H15" s="28">
        <v>580.85688158017501</v>
      </c>
      <c r="I15" s="28">
        <v>582.02655796501449</v>
      </c>
      <c r="J15" s="28">
        <v>583.27503287026241</v>
      </c>
      <c r="K15" s="28">
        <v>570.26600200874623</v>
      </c>
      <c r="L15" s="28">
        <v>571.7456011865886</v>
      </c>
      <c r="M15" s="29">
        <v>572.83303416618082</v>
      </c>
      <c r="N15" s="29">
        <v>590.58959615743424</v>
      </c>
      <c r="O15" s="8"/>
      <c r="P15" s="8"/>
      <c r="Q15" s="8"/>
      <c r="R15" s="8"/>
      <c r="S15" s="8"/>
      <c r="T15" s="8"/>
      <c r="U15" s="8"/>
      <c r="V15" s="8"/>
    </row>
    <row r="16" spans="1:22" customFormat="1" ht="15">
      <c r="A16" s="1"/>
      <c r="B16" s="30" t="s">
        <v>4</v>
      </c>
      <c r="C16" s="26">
        <f t="shared" ref="C16:N16" si="1">+C17+C18</f>
        <v>6673.9851672055356</v>
      </c>
      <c r="D16" s="26">
        <f t="shared" si="1"/>
        <v>6731.4017744665116</v>
      </c>
      <c r="E16" s="26">
        <f t="shared" si="1"/>
        <v>6789.7316049737874</v>
      </c>
      <c r="F16" s="26">
        <f t="shared" si="1"/>
        <v>6853.7765013017179</v>
      </c>
      <c r="G16" s="26">
        <f t="shared" si="1"/>
        <v>6911.5106047988647</v>
      </c>
      <c r="H16" s="26">
        <f t="shared" si="1"/>
        <v>6918.7479698294101</v>
      </c>
      <c r="I16" s="26">
        <f t="shared" si="1"/>
        <v>6990.532950902335</v>
      </c>
      <c r="J16" s="26">
        <f t="shared" si="1"/>
        <v>7048.4971957973867</v>
      </c>
      <c r="K16" s="26">
        <f t="shared" si="1"/>
        <v>7163.7151363265411</v>
      </c>
      <c r="L16" s="26">
        <f t="shared" si="1"/>
        <v>7226.0680780947287</v>
      </c>
      <c r="M16" s="26">
        <f t="shared" si="1"/>
        <v>7255.2718028075788</v>
      </c>
      <c r="N16" s="26">
        <f t="shared" si="1"/>
        <v>7352.3217588643929</v>
      </c>
      <c r="O16" s="8"/>
      <c r="P16" s="8"/>
      <c r="Q16" s="8"/>
      <c r="R16" s="8"/>
      <c r="S16" s="8"/>
      <c r="T16" s="8"/>
      <c r="U16" s="8"/>
      <c r="V16" s="8"/>
    </row>
    <row r="17" spans="1:22" customFormat="1" ht="15">
      <c r="A17" s="1"/>
      <c r="B17" s="31" t="s">
        <v>21</v>
      </c>
      <c r="C17" s="28">
        <v>5875.0531122653028</v>
      </c>
      <c r="D17" s="28">
        <v>5919.6118735627215</v>
      </c>
      <c r="E17" s="28">
        <v>5976.5294038673737</v>
      </c>
      <c r="F17" s="28">
        <v>6039.4416335160031</v>
      </c>
      <c r="G17" s="28">
        <v>6094.6148783425961</v>
      </c>
      <c r="H17" s="28">
        <v>6100.6055534737252</v>
      </c>
      <c r="I17" s="28">
        <v>6170.9979681341138</v>
      </c>
      <c r="J17" s="28">
        <v>6227.1888003367449</v>
      </c>
      <c r="K17" s="28">
        <v>6355.3425132857246</v>
      </c>
      <c r="L17" s="28">
        <v>6416.0739439868566</v>
      </c>
      <c r="M17" s="29">
        <v>6443.7371861982492</v>
      </c>
      <c r="N17" s="29">
        <v>6539.659346053897</v>
      </c>
      <c r="O17" s="8"/>
      <c r="P17" s="8"/>
      <c r="Q17" s="8"/>
      <c r="R17" s="8"/>
      <c r="S17" s="8"/>
      <c r="T17" s="8"/>
      <c r="U17" s="8"/>
      <c r="V17" s="8"/>
    </row>
    <row r="18" spans="1:22" customFormat="1" ht="15">
      <c r="A18" s="1"/>
      <c r="B18" s="31" t="s">
        <v>22</v>
      </c>
      <c r="C18" s="28">
        <v>798.93205494023312</v>
      </c>
      <c r="D18" s="28">
        <v>811.78990090379</v>
      </c>
      <c r="E18" s="28">
        <v>813.20220110641401</v>
      </c>
      <c r="F18" s="28">
        <v>814.33486778571432</v>
      </c>
      <c r="G18" s="28">
        <v>816.89572645626833</v>
      </c>
      <c r="H18" s="28">
        <v>818.14241635568499</v>
      </c>
      <c r="I18" s="28">
        <v>819.53498276822154</v>
      </c>
      <c r="J18" s="28">
        <v>821.30839546064146</v>
      </c>
      <c r="K18" s="28">
        <v>808.37262304081639</v>
      </c>
      <c r="L18" s="28">
        <v>809.99413410787167</v>
      </c>
      <c r="M18" s="29">
        <v>811.53461660932953</v>
      </c>
      <c r="N18" s="29">
        <v>812.66241281049565</v>
      </c>
      <c r="O18" s="8"/>
      <c r="P18" s="8"/>
      <c r="Q18" s="8"/>
      <c r="R18" s="8"/>
      <c r="S18" s="8"/>
      <c r="T18" s="8"/>
      <c r="U18" s="8"/>
      <c r="V18" s="8"/>
    </row>
    <row r="19" spans="1:22" customFormat="1" ht="15">
      <c r="A19" s="1"/>
      <c r="B19" s="32" t="s">
        <v>20</v>
      </c>
      <c r="C19" s="10">
        <f t="shared" ref="C19:N19" si="2">+C16+C13</f>
        <v>14110.879223568554</v>
      </c>
      <c r="D19" s="10">
        <f t="shared" si="2"/>
        <v>14272.686349798902</v>
      </c>
      <c r="E19" s="10">
        <f t="shared" si="2"/>
        <v>14400.869345138501</v>
      </c>
      <c r="F19" s="10">
        <f t="shared" si="2"/>
        <v>14518.552206141399</v>
      </c>
      <c r="G19" s="10">
        <f t="shared" si="2"/>
        <v>14560.412791650198</v>
      </c>
      <c r="H19" s="10">
        <f t="shared" si="2"/>
        <v>14690.8527288819</v>
      </c>
      <c r="I19" s="10">
        <f t="shared" si="2"/>
        <v>14889.262716734716</v>
      </c>
      <c r="J19" s="10">
        <f t="shared" si="2"/>
        <v>14996.810146300249</v>
      </c>
      <c r="K19" s="10">
        <f t="shared" si="2"/>
        <v>15165.285939964961</v>
      </c>
      <c r="L19" s="10">
        <f t="shared" si="2"/>
        <v>15307.235214101982</v>
      </c>
      <c r="M19" s="10">
        <f t="shared" si="2"/>
        <v>15402.809118367291</v>
      </c>
      <c r="N19" s="10">
        <f t="shared" si="2"/>
        <v>15650.541460714294</v>
      </c>
      <c r="O19" s="8"/>
      <c r="P19" s="8"/>
      <c r="Q19" s="8"/>
      <c r="R19" s="8"/>
      <c r="S19" s="8"/>
      <c r="T19" s="8"/>
      <c r="U19" s="8"/>
      <c r="V19" s="8"/>
    </row>
    <row r="20" spans="1:22">
      <c r="B20" s="33" t="s">
        <v>26</v>
      </c>
    </row>
  </sheetData>
  <sheetProtection algorithmName="SHA-512" hashValue="4Q6VBL84io6F90FkAqv4NldqtJPFTN0ucbIqID7hFnmXvir5O2p+FCZ8zmQEABawsgvCljcMZvKXnb7EyaysYw==" saltValue="8xnFKhl3o+P6efWghXe70Q==" spinCount="100000" sheet="1" formatCells="0" formatColumns="0" formatRows="0" insertColumns="0" insertRows="0" insertHyperlinks="0" deleteColumns="0" deleteRows="0" sort="0" autoFilter="0" pivotTables="0"/>
  <mergeCells count="5">
    <mergeCell ref="B11:B12"/>
    <mergeCell ref="C11:N11"/>
    <mergeCell ref="B7:N7"/>
    <mergeCell ref="B8:N8"/>
    <mergeCell ref="B9:N9"/>
  </mergeCells>
  <printOptions horizontalCentered="1"/>
  <pageMargins left="0.47244094488188981" right="0.51181102362204722" top="1.1417322834645669" bottom="1.1417322834645669" header="0.74803149606299213" footer="0.74803149606299213"/>
  <pageSetup paperSize="186" scale="64" orientation="landscape" r:id="rId1"/>
  <headerFooter alignWithMargins="0"/>
  <colBreaks count="1" manualBreakCount="1">
    <brk id="1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420B8-327F-4E34-9CC7-71D1DF1D2CE3}">
  <sheetPr>
    <pageSetUpPr fitToPage="1"/>
  </sheetPr>
  <dimension ref="A1:V20"/>
  <sheetViews>
    <sheetView showGridLines="0" zoomScaleNormal="100" zoomScaleSheetLayoutView="120" workbookViewId="0">
      <selection activeCell="D63" sqref="D63"/>
    </sheetView>
  </sheetViews>
  <sheetFormatPr baseColWidth="10" defaultColWidth="7.85546875" defaultRowHeight="11.25"/>
  <cols>
    <col min="1" max="1" width="4.42578125" style="1" customWidth="1"/>
    <col min="2" max="2" width="29.5703125" style="1" customWidth="1"/>
    <col min="3" max="14" width="15.42578125" style="1" customWidth="1"/>
    <col min="15" max="15" width="20.140625" style="1" customWidth="1"/>
    <col min="16" max="16" width="8.42578125" style="1" customWidth="1"/>
    <col min="17" max="17" width="7.85546875" style="1" customWidth="1"/>
    <col min="18" max="16384" width="7.85546875" style="1"/>
  </cols>
  <sheetData>
    <row r="1" spans="1:22" ht="11.25" customHeight="1"/>
    <row r="2" spans="1:22" ht="11.25" customHeight="1"/>
    <row r="3" spans="1:22" ht="11.25" customHeight="1"/>
    <row r="7" spans="1:22" ht="18.75">
      <c r="B7" s="51" t="s">
        <v>1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2"/>
      <c r="P7" s="2"/>
    </row>
    <row r="8" spans="1:22" ht="18.75">
      <c r="B8" s="52" t="s">
        <v>2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2"/>
      <c r="P8" s="2"/>
    </row>
    <row r="9" spans="1:22" ht="15">
      <c r="B9" s="53" t="s">
        <v>23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3"/>
      <c r="P9" s="3"/>
    </row>
    <row r="10" spans="1:22" ht="12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4"/>
      <c r="P10" s="4"/>
    </row>
    <row r="11" spans="1:22" ht="15">
      <c r="A11" s="6"/>
      <c r="B11" s="47" t="s">
        <v>5</v>
      </c>
      <c r="C11" s="49" t="s">
        <v>28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6"/>
      <c r="P11" s="6"/>
    </row>
    <row r="12" spans="1:22" ht="15">
      <c r="A12" s="6"/>
      <c r="B12" s="48"/>
      <c r="C12" s="7" t="s">
        <v>6</v>
      </c>
      <c r="D12" s="7" t="s">
        <v>7</v>
      </c>
      <c r="E12" s="7" t="s">
        <v>8</v>
      </c>
      <c r="F12" s="7" t="s">
        <v>9</v>
      </c>
      <c r="G12" s="7" t="s">
        <v>10</v>
      </c>
      <c r="H12" s="7" t="s">
        <v>11</v>
      </c>
      <c r="I12" s="7" t="s">
        <v>12</v>
      </c>
      <c r="J12" s="7" t="s">
        <v>13</v>
      </c>
      <c r="K12" s="7" t="s">
        <v>14</v>
      </c>
      <c r="L12" s="7" t="s">
        <v>15</v>
      </c>
      <c r="M12" s="7" t="s">
        <v>16</v>
      </c>
      <c r="N12" s="7" t="s">
        <v>17</v>
      </c>
      <c r="O12" s="6"/>
      <c r="P12" s="6"/>
    </row>
    <row r="13" spans="1:22" customFormat="1" ht="15">
      <c r="A13" s="1"/>
      <c r="B13" s="30" t="s">
        <v>3</v>
      </c>
      <c r="C13" s="26">
        <f t="shared" ref="C13:N13" si="0">+C14+C15</f>
        <v>8341.843714832321</v>
      </c>
      <c r="D13" s="26">
        <f t="shared" si="0"/>
        <v>8321.9406327637953</v>
      </c>
      <c r="E13" s="26">
        <f t="shared" si="0"/>
        <v>8439.4012151560273</v>
      </c>
      <c r="F13" s="26">
        <f t="shared" si="0"/>
        <v>8479.7522423527334</v>
      </c>
      <c r="G13" s="26">
        <f t="shared" si="0"/>
        <v>8503.5205551501585</v>
      </c>
      <c r="H13" s="26">
        <f t="shared" si="0"/>
        <v>8522.3046169197842</v>
      </c>
      <c r="I13" s="26">
        <f t="shared" si="0"/>
        <v>8675.2471635699985</v>
      </c>
      <c r="J13" s="26">
        <f t="shared" si="0"/>
        <v>8660.8724357331776</v>
      </c>
      <c r="K13" s="26">
        <f t="shared" si="0"/>
        <v>8781.1840630145252</v>
      </c>
      <c r="L13" s="26">
        <f t="shared" si="0"/>
        <v>8827.8807940028892</v>
      </c>
      <c r="M13" s="26">
        <f t="shared" si="0"/>
        <v>8852.7097064285208</v>
      </c>
      <c r="N13" s="26">
        <f t="shared" si="0"/>
        <v>9062.1858558571566</v>
      </c>
      <c r="O13" s="8"/>
      <c r="P13" s="8"/>
      <c r="Q13" s="8"/>
      <c r="R13" s="8"/>
      <c r="S13" s="8"/>
      <c r="T13" s="8"/>
      <c r="U13" s="8"/>
      <c r="V13" s="8"/>
    </row>
    <row r="14" spans="1:22" customFormat="1" ht="15">
      <c r="A14" s="1"/>
      <c r="B14" s="31" t="s">
        <v>21</v>
      </c>
      <c r="C14" s="28">
        <v>7749.627291861475</v>
      </c>
      <c r="D14" s="28">
        <v>7729.7216081617544</v>
      </c>
      <c r="E14" s="28">
        <v>7744.804502383432</v>
      </c>
      <c r="F14" s="28">
        <v>7784.6084930655607</v>
      </c>
      <c r="G14" s="28">
        <v>7807.2830365422869</v>
      </c>
      <c r="H14" s="28">
        <v>7825.8833338775112</v>
      </c>
      <c r="I14" s="28">
        <v>7976.5962852784523</v>
      </c>
      <c r="J14" s="28">
        <v>7961.916512110728</v>
      </c>
      <c r="K14" s="28">
        <v>8081.1692513279368</v>
      </c>
      <c r="L14" s="28">
        <v>8107.5094669897699</v>
      </c>
      <c r="M14" s="29">
        <v>8111.0541181136523</v>
      </c>
      <c r="N14" s="29">
        <v>8319.3905511705671</v>
      </c>
      <c r="O14" s="8"/>
      <c r="P14" s="8"/>
      <c r="Q14" s="8"/>
      <c r="R14" s="8"/>
      <c r="S14" s="8"/>
      <c r="T14" s="8"/>
      <c r="U14" s="8"/>
      <c r="V14" s="8"/>
    </row>
    <row r="15" spans="1:22" customFormat="1" ht="15">
      <c r="A15" s="1"/>
      <c r="B15" s="31" t="s">
        <v>22</v>
      </c>
      <c r="C15" s="28">
        <v>592.21642297084543</v>
      </c>
      <c r="D15" s="28">
        <v>592.21902460204092</v>
      </c>
      <c r="E15" s="28">
        <v>694.59671277259474</v>
      </c>
      <c r="F15" s="28">
        <v>695.14374928717211</v>
      </c>
      <c r="G15" s="28">
        <v>696.23751860787161</v>
      </c>
      <c r="H15" s="28">
        <v>696.4212830422739</v>
      </c>
      <c r="I15" s="28">
        <v>698.65087829154527</v>
      </c>
      <c r="J15" s="28">
        <v>698.95592362244895</v>
      </c>
      <c r="K15" s="28">
        <v>700.01481168658881</v>
      </c>
      <c r="L15" s="28">
        <v>720.37132701311953</v>
      </c>
      <c r="M15" s="29">
        <v>741.65558831486874</v>
      </c>
      <c r="N15" s="29">
        <v>742.79530468658891</v>
      </c>
      <c r="O15" s="8"/>
      <c r="P15" s="8"/>
      <c r="Q15" s="8"/>
      <c r="R15" s="8"/>
      <c r="S15" s="8"/>
      <c r="T15" s="8"/>
      <c r="U15" s="8"/>
      <c r="V15" s="8"/>
    </row>
    <row r="16" spans="1:22" customFormat="1" ht="15">
      <c r="A16" s="1"/>
      <c r="B16" s="30" t="s">
        <v>4</v>
      </c>
      <c r="C16" s="26">
        <f t="shared" ref="C16:N16" si="1">+C17+C18</f>
        <v>7392.8668872653097</v>
      </c>
      <c r="D16" s="26">
        <f t="shared" si="1"/>
        <v>7413.01349473764</v>
      </c>
      <c r="E16" s="26">
        <f t="shared" si="1"/>
        <v>7516.1260836297533</v>
      </c>
      <c r="F16" s="26">
        <f t="shared" si="1"/>
        <v>7556.6799044795871</v>
      </c>
      <c r="G16" s="26">
        <f t="shared" si="1"/>
        <v>7561.2450167536581</v>
      </c>
      <c r="H16" s="26">
        <f t="shared" si="1"/>
        <v>7586.2153368469799</v>
      </c>
      <c r="I16" s="26">
        <f t="shared" si="1"/>
        <v>7666.1989718834411</v>
      </c>
      <c r="J16" s="26">
        <f t="shared" si="1"/>
        <v>7771.4853792623926</v>
      </c>
      <c r="K16" s="26">
        <f t="shared" si="1"/>
        <v>7750.9420303965535</v>
      </c>
      <c r="L16" s="26">
        <f t="shared" si="1"/>
        <v>7831.0520855131372</v>
      </c>
      <c r="M16" s="26">
        <f t="shared" si="1"/>
        <v>7904.1772816851681</v>
      </c>
      <c r="N16" s="26">
        <f t="shared" si="1"/>
        <v>7956.3282476545301</v>
      </c>
      <c r="O16" s="8"/>
      <c r="P16" s="8"/>
      <c r="Q16" s="8"/>
      <c r="R16" s="8"/>
      <c r="S16" s="8"/>
      <c r="T16" s="8"/>
      <c r="U16" s="8"/>
      <c r="V16" s="8"/>
    </row>
    <row r="17" spans="1:22" customFormat="1" ht="15">
      <c r="A17" s="1"/>
      <c r="B17" s="31" t="s">
        <v>21</v>
      </c>
      <c r="C17" s="28">
        <v>6578.7113383440264</v>
      </c>
      <c r="D17" s="28">
        <v>6599.0683480189809</v>
      </c>
      <c r="E17" s="28">
        <v>6640.2783326924355</v>
      </c>
      <c r="F17" s="28">
        <v>6680.3107360131144</v>
      </c>
      <c r="G17" s="28">
        <v>6683.2690085641534</v>
      </c>
      <c r="H17" s="28">
        <v>6707.7557078294867</v>
      </c>
      <c r="I17" s="28">
        <v>6784.6209089709046</v>
      </c>
      <c r="J17" s="28">
        <v>6888.4645143600601</v>
      </c>
      <c r="K17" s="28">
        <v>6866.5659161414515</v>
      </c>
      <c r="L17" s="28">
        <v>6926.1709309883563</v>
      </c>
      <c r="M17" s="29">
        <v>6977.7613150510579</v>
      </c>
      <c r="N17" s="29">
        <v>7060.5169282959296</v>
      </c>
      <c r="O17" s="8"/>
      <c r="P17" s="8"/>
      <c r="Q17" s="8"/>
      <c r="R17" s="8"/>
      <c r="S17" s="8"/>
      <c r="T17" s="8"/>
      <c r="U17" s="8"/>
      <c r="V17" s="8"/>
    </row>
    <row r="18" spans="1:22" customFormat="1" ht="15">
      <c r="A18" s="1"/>
      <c r="B18" s="31" t="s">
        <v>22</v>
      </c>
      <c r="C18" s="28">
        <v>814.15554892128296</v>
      </c>
      <c r="D18" s="28">
        <v>813.94514671865898</v>
      </c>
      <c r="E18" s="28">
        <v>875.84775093731764</v>
      </c>
      <c r="F18" s="28">
        <v>876.36916846647262</v>
      </c>
      <c r="G18" s="28">
        <v>877.97600818950434</v>
      </c>
      <c r="H18" s="28">
        <v>878.45962901749294</v>
      </c>
      <c r="I18" s="28">
        <v>881.57806291253644</v>
      </c>
      <c r="J18" s="28">
        <v>883.02086490233228</v>
      </c>
      <c r="K18" s="28">
        <v>884.37611425510204</v>
      </c>
      <c r="L18" s="28">
        <v>904.8811545247811</v>
      </c>
      <c r="M18" s="29">
        <v>926.41596663411053</v>
      </c>
      <c r="N18" s="29">
        <v>895.81131935860049</v>
      </c>
      <c r="O18" s="8"/>
      <c r="P18" s="8"/>
      <c r="Q18" s="8"/>
      <c r="R18" s="8"/>
      <c r="S18" s="8"/>
      <c r="T18" s="8"/>
      <c r="U18" s="8"/>
      <c r="V18" s="8"/>
    </row>
    <row r="19" spans="1:22" customFormat="1" ht="15">
      <c r="A19" s="1"/>
      <c r="B19" s="32" t="s">
        <v>20</v>
      </c>
      <c r="C19" s="10">
        <f t="shared" ref="C19:N19" si="2">+C16+C13</f>
        <v>15734.710602097632</v>
      </c>
      <c r="D19" s="10">
        <f t="shared" si="2"/>
        <v>15734.954127501434</v>
      </c>
      <c r="E19" s="10">
        <f t="shared" si="2"/>
        <v>15955.527298785781</v>
      </c>
      <c r="F19" s="10">
        <f t="shared" si="2"/>
        <v>16036.432146832321</v>
      </c>
      <c r="G19" s="10">
        <f t="shared" si="2"/>
        <v>16064.765571903816</v>
      </c>
      <c r="H19" s="10">
        <f t="shared" si="2"/>
        <v>16108.519953766765</v>
      </c>
      <c r="I19" s="10">
        <f t="shared" si="2"/>
        <v>16341.44613545344</v>
      </c>
      <c r="J19" s="10">
        <f t="shared" si="2"/>
        <v>16432.357814995572</v>
      </c>
      <c r="K19" s="10">
        <f t="shared" si="2"/>
        <v>16532.12609341108</v>
      </c>
      <c r="L19" s="10">
        <f t="shared" si="2"/>
        <v>16658.932879516025</v>
      </c>
      <c r="M19" s="10">
        <f t="shared" si="2"/>
        <v>16756.886988113689</v>
      </c>
      <c r="N19" s="10">
        <f t="shared" si="2"/>
        <v>17018.514103511687</v>
      </c>
      <c r="O19" s="8"/>
      <c r="P19" s="8"/>
      <c r="Q19" s="8"/>
      <c r="R19" s="8"/>
      <c r="S19" s="8"/>
      <c r="T19" s="8"/>
      <c r="U19" s="8"/>
      <c r="V19" s="8"/>
    </row>
    <row r="20" spans="1:22">
      <c r="B20" s="33" t="s">
        <v>26</v>
      </c>
      <c r="E20" s="33"/>
    </row>
  </sheetData>
  <sheetProtection algorithmName="SHA-512" hashValue="5ud93pWzviKblMZL1R0EMDhLDg1DA89PlPfaOQsLHTRCLDCp/VJuN3yRlzy3B8WzhHWz5N9tfaxCACve3652nA==" saltValue="CG1tbpC8K2xemMsFZBJxjw==" spinCount="100000" sheet="1" formatCells="0" formatColumns="0" formatRows="0" insertColumns="0" insertRows="0" insertHyperlinks="0" deleteColumns="0" deleteRows="0" sort="0" autoFilter="0" pivotTables="0"/>
  <mergeCells count="5">
    <mergeCell ref="B11:B12"/>
    <mergeCell ref="C11:N11"/>
    <mergeCell ref="B7:N7"/>
    <mergeCell ref="B8:N8"/>
    <mergeCell ref="B9:N9"/>
  </mergeCells>
  <printOptions horizontalCentered="1"/>
  <pageMargins left="0.47244094488188981" right="0.51181102362204722" top="1.1417322834645669" bottom="1.1417322834645669" header="0.74803149606299213" footer="0.74803149606299213"/>
  <pageSetup paperSize="186" scale="64" orientation="landscape" r:id="rId1"/>
  <headerFooter alignWithMargins="0"/>
  <colBreaks count="1" manualBreakCount="1">
    <brk id="1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CBEB6-E6FC-48FA-89E7-488DBDC611DF}">
  <sheetPr>
    <pageSetUpPr fitToPage="1"/>
  </sheetPr>
  <dimension ref="A1:V20"/>
  <sheetViews>
    <sheetView showGridLines="0" zoomScaleNormal="100" zoomScaleSheetLayoutView="120" workbookViewId="0">
      <selection activeCell="D63" sqref="D63"/>
    </sheetView>
  </sheetViews>
  <sheetFormatPr baseColWidth="10" defaultColWidth="7.85546875" defaultRowHeight="11.25"/>
  <cols>
    <col min="1" max="1" width="4.42578125" style="1" customWidth="1"/>
    <col min="2" max="2" width="29.5703125" style="1" customWidth="1"/>
    <col min="3" max="14" width="15.42578125" style="1" customWidth="1"/>
    <col min="15" max="15" width="20.140625" style="1" customWidth="1"/>
    <col min="16" max="16" width="8.42578125" style="1" customWidth="1"/>
    <col min="17" max="17" width="7.85546875" style="1" customWidth="1"/>
    <col min="18" max="16384" width="7.85546875" style="1"/>
  </cols>
  <sheetData>
    <row r="1" spans="1:22" ht="11.25" customHeight="1"/>
    <row r="2" spans="1:22" ht="11.25" customHeight="1"/>
    <row r="3" spans="1:22" ht="11.25" customHeight="1"/>
    <row r="7" spans="1:22" ht="18.75">
      <c r="B7" s="51" t="s">
        <v>1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2"/>
      <c r="P7" s="2"/>
    </row>
    <row r="8" spans="1:22" ht="18.75">
      <c r="B8" s="52" t="s">
        <v>2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2"/>
      <c r="P8" s="2"/>
    </row>
    <row r="9" spans="1:22" ht="15">
      <c r="B9" s="53" t="s">
        <v>23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3"/>
      <c r="P9" s="3"/>
    </row>
    <row r="10" spans="1:22" ht="12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4"/>
      <c r="P10" s="4"/>
    </row>
    <row r="11" spans="1:22" ht="15">
      <c r="A11" s="6"/>
      <c r="B11" s="47" t="s">
        <v>5</v>
      </c>
      <c r="C11" s="49" t="s">
        <v>29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6"/>
      <c r="P11" s="6"/>
    </row>
    <row r="12" spans="1:22" ht="15">
      <c r="A12" s="6"/>
      <c r="B12" s="48"/>
      <c r="C12" s="7" t="s">
        <v>6</v>
      </c>
      <c r="D12" s="7" t="s">
        <v>7</v>
      </c>
      <c r="E12" s="7" t="s">
        <v>8</v>
      </c>
      <c r="F12" s="7" t="s">
        <v>9</v>
      </c>
      <c r="G12" s="7" t="s">
        <v>10</v>
      </c>
      <c r="H12" s="7" t="s">
        <v>11</v>
      </c>
      <c r="I12" s="7" t="s">
        <v>12</v>
      </c>
      <c r="J12" s="7" t="s">
        <v>13</v>
      </c>
      <c r="K12" s="7" t="s">
        <v>14</v>
      </c>
      <c r="L12" s="7" t="s">
        <v>15</v>
      </c>
      <c r="M12" s="7" t="s">
        <v>16</v>
      </c>
      <c r="N12" s="7" t="s">
        <v>17</v>
      </c>
      <c r="O12" s="6"/>
      <c r="P12" s="6"/>
    </row>
    <row r="13" spans="1:22" customFormat="1" ht="15">
      <c r="A13" s="1"/>
      <c r="B13" s="30" t="s">
        <v>3</v>
      </c>
      <c r="C13" s="26">
        <f t="shared" ref="C13:N13" si="0">+C14+C15</f>
        <v>9101.2926025947309</v>
      </c>
      <c r="D13" s="26">
        <f t="shared" si="0"/>
        <v>9147.2837759431131</v>
      </c>
      <c r="E13" s="26">
        <f t="shared" si="0"/>
        <v>9209.5162180933148</v>
      </c>
      <c r="F13" s="26">
        <f t="shared" si="0"/>
        <v>9339.5864612683217</v>
      </c>
      <c r="G13" s="26">
        <f t="shared" si="0"/>
        <v>9431.0089483805168</v>
      </c>
      <c r="H13" s="26">
        <f t="shared" si="0"/>
        <v>9547.5176015189754</v>
      </c>
      <c r="I13" s="26">
        <f t="shared" si="0"/>
        <v>9647.2540365247532</v>
      </c>
      <c r="J13" s="26">
        <f t="shared" si="0"/>
        <v>9728.8850015510161</v>
      </c>
      <c r="K13" s="26">
        <f t="shared" si="0"/>
        <v>9810.4433088192618</v>
      </c>
      <c r="L13" s="26">
        <f t="shared" si="0"/>
        <v>9852.5962886034995</v>
      </c>
      <c r="M13" s="26">
        <f t="shared" si="0"/>
        <v>9973.689121243513</v>
      </c>
      <c r="N13" s="26">
        <f t="shared" si="0"/>
        <v>10061.394410695413</v>
      </c>
      <c r="O13" s="8"/>
      <c r="P13" s="8"/>
      <c r="Q13" s="8"/>
      <c r="R13" s="8"/>
      <c r="S13" s="8"/>
      <c r="T13" s="8"/>
      <c r="U13" s="8"/>
      <c r="V13" s="8"/>
    </row>
    <row r="14" spans="1:22" customFormat="1" ht="15">
      <c r="A14" s="1"/>
      <c r="B14" s="31" t="s">
        <v>21</v>
      </c>
      <c r="C14" s="28">
        <v>8387.6218039504165</v>
      </c>
      <c r="D14" s="28">
        <v>8430.7663842259117</v>
      </c>
      <c r="E14" s="28">
        <v>8450.2951304358812</v>
      </c>
      <c r="F14" s="28">
        <v>8578.6583297304205</v>
      </c>
      <c r="G14" s="28">
        <v>8669.6239462143367</v>
      </c>
      <c r="H14" s="28">
        <v>8782.1420163061466</v>
      </c>
      <c r="I14" s="28">
        <v>8879.2423451515751</v>
      </c>
      <c r="J14" s="28">
        <v>8946.1038039300256</v>
      </c>
      <c r="K14" s="28">
        <v>9025.3943006676582</v>
      </c>
      <c r="L14" s="28">
        <v>9081.6290900962103</v>
      </c>
      <c r="M14" s="29">
        <v>9200.207533902405</v>
      </c>
      <c r="N14" s="29">
        <v>9284.745637893664</v>
      </c>
      <c r="O14" s="8"/>
      <c r="P14" s="8"/>
      <c r="Q14" s="8"/>
      <c r="R14" s="8"/>
      <c r="S14" s="8"/>
      <c r="T14" s="8"/>
      <c r="U14" s="8"/>
      <c r="V14" s="8"/>
    </row>
    <row r="15" spans="1:22" customFormat="1" ht="15">
      <c r="A15" s="1"/>
      <c r="B15" s="31" t="s">
        <v>22</v>
      </c>
      <c r="C15" s="28">
        <v>713.67079864431491</v>
      </c>
      <c r="D15" s="28">
        <v>716.51739171720112</v>
      </c>
      <c r="E15" s="28">
        <v>759.22108765743451</v>
      </c>
      <c r="F15" s="28">
        <v>760.92813153790109</v>
      </c>
      <c r="G15" s="28">
        <v>761.38500216618058</v>
      </c>
      <c r="H15" s="28">
        <v>765.37558521282801</v>
      </c>
      <c r="I15" s="28">
        <v>768.01169137317777</v>
      </c>
      <c r="J15" s="28">
        <v>782.78119762099107</v>
      </c>
      <c r="K15" s="28">
        <v>785.04900815160329</v>
      </c>
      <c r="L15" s="28">
        <v>770.96719850728846</v>
      </c>
      <c r="M15" s="29">
        <v>773.48158734110768</v>
      </c>
      <c r="N15" s="29">
        <v>776.64877280174926</v>
      </c>
      <c r="O15" s="8"/>
      <c r="P15" s="8"/>
      <c r="Q15" s="8"/>
      <c r="R15" s="8"/>
      <c r="S15" s="8"/>
      <c r="T15" s="8"/>
      <c r="U15" s="8"/>
      <c r="V15" s="8"/>
    </row>
    <row r="16" spans="1:22" customFormat="1" ht="15">
      <c r="A16" s="1"/>
      <c r="B16" s="30" t="s">
        <v>4</v>
      </c>
      <c r="C16" s="26">
        <f t="shared" ref="C16:N16" si="1">+C17+C18</f>
        <v>8035.7248175422865</v>
      </c>
      <c r="D16" s="26">
        <f t="shared" si="1"/>
        <v>8078.8784278994763</v>
      </c>
      <c r="E16" s="26">
        <f t="shared" si="1"/>
        <v>8148.6530525874441</v>
      </c>
      <c r="F16" s="26">
        <f t="shared" si="1"/>
        <v>8250.3521313848141</v>
      </c>
      <c r="G16" s="26">
        <f t="shared" si="1"/>
        <v>8345.8050130699539</v>
      </c>
      <c r="H16" s="26">
        <f t="shared" si="1"/>
        <v>8419.3912490131224</v>
      </c>
      <c r="I16" s="26">
        <f t="shared" si="1"/>
        <v>8510.2996229533182</v>
      </c>
      <c r="J16" s="26">
        <f t="shared" si="1"/>
        <v>8597.2229471894116</v>
      </c>
      <c r="K16" s="26">
        <f t="shared" si="1"/>
        <v>8661.0054540626261</v>
      </c>
      <c r="L16" s="26">
        <f t="shared" si="1"/>
        <v>8725.4048690875243</v>
      </c>
      <c r="M16" s="26">
        <f t="shared" si="1"/>
        <v>8829.8826431894977</v>
      </c>
      <c r="N16" s="26">
        <f t="shared" si="1"/>
        <v>8909.1403186326315</v>
      </c>
      <c r="O16" s="8"/>
      <c r="P16" s="8"/>
      <c r="Q16" s="8"/>
      <c r="R16" s="8"/>
      <c r="S16" s="8"/>
      <c r="T16" s="8"/>
      <c r="U16" s="8"/>
      <c r="V16" s="8"/>
    </row>
    <row r="17" spans="1:22" customFormat="1" ht="15">
      <c r="A17" s="1"/>
      <c r="B17" s="31" t="s">
        <v>21</v>
      </c>
      <c r="C17" s="28">
        <v>7135.2332070262519</v>
      </c>
      <c r="D17" s="28">
        <v>7175.6069973222166</v>
      </c>
      <c r="E17" s="28">
        <v>7216.7715173148499</v>
      </c>
      <c r="F17" s="28">
        <v>7301.2442862681964</v>
      </c>
      <c r="G17" s="28">
        <v>7395.8558725612074</v>
      </c>
      <c r="H17" s="28">
        <v>7464.9061482755133</v>
      </c>
      <c r="I17" s="28">
        <v>7552.6693206486543</v>
      </c>
      <c r="J17" s="28">
        <v>7619.7721361500526</v>
      </c>
      <c r="K17" s="28">
        <v>7697.1032117215182</v>
      </c>
      <c r="L17" s="28">
        <v>7759.0666656604108</v>
      </c>
      <c r="M17" s="29">
        <v>7860.5273280072824</v>
      </c>
      <c r="N17" s="29">
        <v>7936.581043029134</v>
      </c>
      <c r="O17" s="8"/>
      <c r="P17" s="8"/>
      <c r="Q17" s="8"/>
      <c r="R17" s="8"/>
      <c r="S17" s="8"/>
      <c r="T17" s="8"/>
      <c r="U17" s="8"/>
      <c r="V17" s="8"/>
    </row>
    <row r="18" spans="1:22" customFormat="1" ht="15">
      <c r="A18" s="1"/>
      <c r="B18" s="31" t="s">
        <v>22</v>
      </c>
      <c r="C18" s="28">
        <v>900.49161051603505</v>
      </c>
      <c r="D18" s="28">
        <v>903.27143057725959</v>
      </c>
      <c r="E18" s="28">
        <v>931.88153527259465</v>
      </c>
      <c r="F18" s="28">
        <v>949.10784511661791</v>
      </c>
      <c r="G18" s="28">
        <v>949.94914050874627</v>
      </c>
      <c r="H18" s="28">
        <v>954.48510073760917</v>
      </c>
      <c r="I18" s="28">
        <v>957.63030230466472</v>
      </c>
      <c r="J18" s="28">
        <v>977.45081103935888</v>
      </c>
      <c r="K18" s="28">
        <v>963.90224234110792</v>
      </c>
      <c r="L18" s="28">
        <v>966.33820342711351</v>
      </c>
      <c r="M18" s="29">
        <v>969.3553151822158</v>
      </c>
      <c r="N18" s="29">
        <v>972.55927560349846</v>
      </c>
      <c r="O18" s="8"/>
      <c r="P18" s="8"/>
      <c r="Q18" s="8"/>
      <c r="R18" s="8"/>
      <c r="S18" s="8"/>
      <c r="T18" s="8"/>
      <c r="U18" s="8"/>
      <c r="V18" s="8"/>
    </row>
    <row r="19" spans="1:22" customFormat="1" ht="15">
      <c r="A19" s="1"/>
      <c r="B19" s="32" t="s">
        <v>20</v>
      </c>
      <c r="C19" s="10">
        <f t="shared" ref="C19:N19" si="2">+C16+C13</f>
        <v>17137.017420137017</v>
      </c>
      <c r="D19" s="10">
        <f t="shared" si="2"/>
        <v>17226.162203842588</v>
      </c>
      <c r="E19" s="10">
        <f t="shared" si="2"/>
        <v>17358.169270680759</v>
      </c>
      <c r="F19" s="10">
        <f t="shared" si="2"/>
        <v>17589.938592653136</v>
      </c>
      <c r="G19" s="10">
        <f t="shared" si="2"/>
        <v>17776.813961450469</v>
      </c>
      <c r="H19" s="10">
        <f t="shared" si="2"/>
        <v>17966.908850532098</v>
      </c>
      <c r="I19" s="10">
        <f t="shared" si="2"/>
        <v>18157.553659478071</v>
      </c>
      <c r="J19" s="10">
        <f t="shared" si="2"/>
        <v>18326.107948740428</v>
      </c>
      <c r="K19" s="10">
        <f t="shared" si="2"/>
        <v>18471.44876288189</v>
      </c>
      <c r="L19" s="10">
        <f t="shared" si="2"/>
        <v>18578.001157691026</v>
      </c>
      <c r="M19" s="10">
        <f t="shared" si="2"/>
        <v>18803.571764433011</v>
      </c>
      <c r="N19" s="10">
        <f t="shared" si="2"/>
        <v>18970.534729328043</v>
      </c>
      <c r="O19" s="8"/>
      <c r="P19" s="8"/>
      <c r="Q19" s="8"/>
      <c r="R19" s="8"/>
      <c r="S19" s="8"/>
      <c r="T19" s="8"/>
      <c r="U19" s="8"/>
      <c r="V19" s="8"/>
    </row>
    <row r="20" spans="1:22">
      <c r="B20" s="1" t="s">
        <v>26</v>
      </c>
    </row>
  </sheetData>
  <sheetProtection algorithmName="SHA-512" hashValue="Gxq9I1ak/QU8Piw1fiuazKEVw+vGjadUSsSzNt+r3ZGxmB7afu6brrTwRW2SMqiHxyO0XJHz3XLqAePye+z6oQ==" saltValue="jOh+hjN/acfnLAmTQ3pFFg==" spinCount="100000" sheet="1" formatCells="0" formatColumns="0" formatRows="0" insertColumns="0" insertRows="0" insertHyperlinks="0" deleteColumns="0" deleteRows="0" sort="0" autoFilter="0" pivotTables="0"/>
  <mergeCells count="5">
    <mergeCell ref="B11:B12"/>
    <mergeCell ref="C11:N11"/>
    <mergeCell ref="B7:N7"/>
    <mergeCell ref="B8:N8"/>
    <mergeCell ref="B9:N9"/>
  </mergeCells>
  <printOptions horizontalCentered="1"/>
  <pageMargins left="0.47244094488188981" right="0.51181102362204722" top="1.1417322834645669" bottom="1.1417322834645669" header="0.74803149606299213" footer="0.74803149606299213"/>
  <pageSetup paperSize="186" scale="64" orientation="landscape" r:id="rId1"/>
  <headerFooter alignWithMargins="0"/>
  <colBreaks count="1" manualBreakCount="1">
    <brk id="1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F7D04-4B41-4F4C-A31A-6D3C5E5585CF}">
  <sheetPr>
    <pageSetUpPr fitToPage="1"/>
  </sheetPr>
  <dimension ref="A1:V30"/>
  <sheetViews>
    <sheetView showGridLines="0" zoomScaleNormal="100" zoomScaleSheetLayoutView="120" workbookViewId="0">
      <selection activeCell="D63" sqref="D63"/>
    </sheetView>
  </sheetViews>
  <sheetFormatPr baseColWidth="10" defaultColWidth="7.85546875" defaultRowHeight="11.25"/>
  <cols>
    <col min="1" max="1" width="4.42578125" style="1" customWidth="1"/>
    <col min="2" max="2" width="29.5703125" style="1" customWidth="1"/>
    <col min="3" max="14" width="15.42578125" style="1" customWidth="1"/>
    <col min="15" max="15" width="20.140625" style="1" customWidth="1"/>
    <col min="16" max="16" width="8.42578125" style="1" customWidth="1"/>
    <col min="17" max="17" width="7.85546875" style="1" customWidth="1"/>
    <col min="18" max="16384" width="7.85546875" style="1"/>
  </cols>
  <sheetData>
    <row r="1" spans="1:22" ht="11.25" customHeight="1"/>
    <row r="2" spans="1:22" ht="11.25" customHeight="1"/>
    <row r="3" spans="1:22" ht="11.25" customHeight="1"/>
    <row r="7" spans="1:22" ht="18.75">
      <c r="B7" s="51" t="s">
        <v>1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2"/>
      <c r="P7" s="2"/>
    </row>
    <row r="8" spans="1:22" ht="18.75">
      <c r="B8" s="52" t="s">
        <v>2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2"/>
      <c r="P8" s="2"/>
    </row>
    <row r="9" spans="1:22" ht="15">
      <c r="B9" s="53" t="s">
        <v>23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3"/>
      <c r="P9" s="3"/>
    </row>
    <row r="10" spans="1:22" ht="12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4"/>
      <c r="P10" s="4"/>
    </row>
    <row r="11" spans="1:22" ht="15" customHeight="1">
      <c r="A11" s="6"/>
      <c r="B11" s="47" t="s">
        <v>5</v>
      </c>
      <c r="C11" s="49" t="s">
        <v>18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6"/>
      <c r="P11" s="6"/>
    </row>
    <row r="12" spans="1:22" ht="15">
      <c r="A12" s="6"/>
      <c r="B12" s="48"/>
      <c r="C12" s="7" t="s">
        <v>6</v>
      </c>
      <c r="D12" s="7" t="s">
        <v>7</v>
      </c>
      <c r="E12" s="7" t="s">
        <v>8</v>
      </c>
      <c r="F12" s="7" t="s">
        <v>9</v>
      </c>
      <c r="G12" s="7" t="s">
        <v>10</v>
      </c>
      <c r="H12" s="7" t="s">
        <v>11</v>
      </c>
      <c r="I12" s="7" t="s">
        <v>12</v>
      </c>
      <c r="J12" s="7" t="s">
        <v>13</v>
      </c>
      <c r="K12" s="7" t="s">
        <v>14</v>
      </c>
      <c r="L12" s="7" t="s">
        <v>15</v>
      </c>
      <c r="M12" s="7" t="s">
        <v>16</v>
      </c>
      <c r="N12" s="7" t="s">
        <v>17</v>
      </c>
      <c r="O12" s="6"/>
      <c r="P12" s="6"/>
    </row>
    <row r="13" spans="1:22" customFormat="1" ht="15">
      <c r="A13" s="1"/>
      <c r="B13" s="30" t="s">
        <v>3</v>
      </c>
      <c r="C13" s="26">
        <f t="shared" ref="C13:N13" si="0">+C14+C15</f>
        <v>10161.564574941693</v>
      </c>
      <c r="D13" s="26">
        <f t="shared" si="0"/>
        <v>10232.441582499932</v>
      </c>
      <c r="E13" s="26">
        <f t="shared" si="0"/>
        <v>10228.592566077268</v>
      </c>
      <c r="F13" s="26">
        <f t="shared" si="0"/>
        <v>10203.675274749225</v>
      </c>
      <c r="G13" s="26">
        <f t="shared" si="0"/>
        <v>10271.696120360139</v>
      </c>
      <c r="H13" s="26">
        <f t="shared" si="0"/>
        <v>10409.708743259482</v>
      </c>
      <c r="I13" s="26">
        <f t="shared" si="0"/>
        <v>10480.119818253574</v>
      </c>
      <c r="J13" s="26">
        <f t="shared" si="0"/>
        <v>10615.876648553942</v>
      </c>
      <c r="K13" s="26">
        <f t="shared" si="0"/>
        <v>10706.445396766663</v>
      </c>
      <c r="L13" s="26">
        <f t="shared" si="0"/>
        <v>10773.76021961223</v>
      </c>
      <c r="M13" s="26">
        <f t="shared" si="0"/>
        <v>10889.286402215719</v>
      </c>
      <c r="N13" s="26">
        <f t="shared" si="0"/>
        <v>11035.896862033567</v>
      </c>
      <c r="O13" s="8"/>
      <c r="P13" s="8"/>
      <c r="Q13" s="8"/>
      <c r="R13" s="8"/>
      <c r="S13" s="8"/>
      <c r="T13" s="8"/>
      <c r="U13" s="8"/>
      <c r="V13" s="8"/>
    </row>
    <row r="14" spans="1:22" customFormat="1" ht="15">
      <c r="A14" s="1"/>
      <c r="B14" s="31" t="s">
        <v>21</v>
      </c>
      <c r="C14" s="28">
        <v>9382.0327196530634</v>
      </c>
      <c r="D14" s="28">
        <v>9431.8626949110112</v>
      </c>
      <c r="E14" s="28">
        <v>9440.2486127419907</v>
      </c>
      <c r="F14" s="28">
        <v>9407.7263081136571</v>
      </c>
      <c r="G14" s="28">
        <v>9450.9014646837531</v>
      </c>
      <c r="H14" s="28">
        <v>9584.7514204693944</v>
      </c>
      <c r="I14" s="28">
        <v>9590.2137885626107</v>
      </c>
      <c r="J14" s="28">
        <v>9720.1474662070032</v>
      </c>
      <c r="K14" s="28">
        <v>9808.728304632552</v>
      </c>
      <c r="L14" s="28">
        <v>9874.3727521049404</v>
      </c>
      <c r="M14" s="29">
        <v>9982.0997671836485</v>
      </c>
      <c r="N14" s="29">
        <v>10103.989936555434</v>
      </c>
      <c r="O14" s="8"/>
      <c r="P14" s="8"/>
      <c r="Q14" s="8"/>
      <c r="R14" s="8"/>
      <c r="S14" s="8"/>
      <c r="T14" s="8"/>
      <c r="U14" s="8"/>
      <c r="V14" s="8"/>
    </row>
    <row r="15" spans="1:22" customFormat="1" ht="15">
      <c r="A15" s="1"/>
      <c r="B15" s="31" t="s">
        <v>22</v>
      </c>
      <c r="C15" s="28">
        <v>779.53185528862969</v>
      </c>
      <c r="D15" s="28">
        <v>800.57888758892136</v>
      </c>
      <c r="E15" s="28">
        <v>788.34395333527686</v>
      </c>
      <c r="F15" s="28">
        <v>795.94896663556835</v>
      </c>
      <c r="G15" s="28">
        <v>820.79465567638465</v>
      </c>
      <c r="H15" s="28">
        <v>824.95732279008757</v>
      </c>
      <c r="I15" s="28">
        <v>889.90602969096221</v>
      </c>
      <c r="J15" s="28">
        <v>895.72918234693884</v>
      </c>
      <c r="K15" s="28">
        <v>897.71709213411077</v>
      </c>
      <c r="L15" s="28">
        <v>899.38746750728865</v>
      </c>
      <c r="M15" s="29">
        <v>907.18663503206983</v>
      </c>
      <c r="N15" s="29">
        <v>931.9069254781341</v>
      </c>
      <c r="O15" s="8"/>
      <c r="P15" s="8"/>
      <c r="Q15" s="8"/>
      <c r="R15" s="8"/>
      <c r="S15" s="8"/>
      <c r="T15" s="8"/>
      <c r="U15" s="8"/>
      <c r="V15" s="8"/>
    </row>
    <row r="16" spans="1:22" customFormat="1" ht="15">
      <c r="A16" s="1"/>
      <c r="B16" s="30" t="s">
        <v>4</v>
      </c>
      <c r="C16" s="26">
        <f t="shared" ref="C16:N16" si="1">+C17+C18</f>
        <v>8959.2873688177533</v>
      </c>
      <c r="D16" s="26">
        <f t="shared" si="1"/>
        <v>9026.4292158264525</v>
      </c>
      <c r="E16" s="26">
        <f t="shared" si="1"/>
        <v>8991.3481548979944</v>
      </c>
      <c r="F16" s="26">
        <f t="shared" si="1"/>
        <v>8993.398966530598</v>
      </c>
      <c r="G16" s="26">
        <f t="shared" si="1"/>
        <v>9041.218201552465</v>
      </c>
      <c r="H16" s="26">
        <f t="shared" si="1"/>
        <v>9214.9778153601019</v>
      </c>
      <c r="I16" s="26">
        <f t="shared" si="1"/>
        <v>9305.6766069854784</v>
      </c>
      <c r="J16" s="26">
        <f t="shared" si="1"/>
        <v>9384.7952245102879</v>
      </c>
      <c r="K16" s="26">
        <f t="shared" si="1"/>
        <v>9441.2094653921195</v>
      </c>
      <c r="L16" s="26">
        <f t="shared" si="1"/>
        <v>9522.3719766967806</v>
      </c>
      <c r="M16" s="26">
        <f t="shared" si="1"/>
        <v>9603.8967744198308</v>
      </c>
      <c r="N16" s="26">
        <f t="shared" si="1"/>
        <v>9680.1990951545595</v>
      </c>
      <c r="O16" s="8"/>
      <c r="P16" s="8"/>
      <c r="Q16" s="8"/>
      <c r="R16" s="8"/>
      <c r="S16" s="8"/>
      <c r="T16" s="8"/>
      <c r="U16" s="8"/>
      <c r="V16" s="8"/>
    </row>
    <row r="17" spans="1:22" customFormat="1" ht="15">
      <c r="A17" s="1"/>
      <c r="B17" s="31" t="s">
        <v>21</v>
      </c>
      <c r="C17" s="28">
        <v>7983.0370468177534</v>
      </c>
      <c r="D17" s="28">
        <v>8028.2662882185814</v>
      </c>
      <c r="E17" s="28">
        <v>8004.5414295816672</v>
      </c>
      <c r="F17" s="28">
        <v>7998.952745864417</v>
      </c>
      <c r="G17" s="28">
        <v>8021.4487819037777</v>
      </c>
      <c r="H17" s="28">
        <v>8190.5080761968366</v>
      </c>
      <c r="I17" s="28">
        <v>8216.0314778105512</v>
      </c>
      <c r="J17" s="28">
        <v>8289.390603804748</v>
      </c>
      <c r="K17" s="28">
        <v>8343.1601009052392</v>
      </c>
      <c r="L17" s="28">
        <v>8422.1429001734577</v>
      </c>
      <c r="M17" s="29">
        <v>8496.4130056749327</v>
      </c>
      <c r="N17" s="29">
        <v>8568.1883333746755</v>
      </c>
      <c r="O17" s="8"/>
      <c r="P17" s="8"/>
      <c r="Q17" s="8"/>
      <c r="R17" s="8"/>
      <c r="S17" s="8"/>
      <c r="T17" s="8"/>
      <c r="U17" s="8"/>
      <c r="V17" s="8"/>
    </row>
    <row r="18" spans="1:22" customFormat="1" ht="15">
      <c r="A18" s="1"/>
      <c r="B18" s="31" t="s">
        <v>22</v>
      </c>
      <c r="C18" s="28">
        <v>976.25032199999987</v>
      </c>
      <c r="D18" s="28">
        <v>998.16292760787155</v>
      </c>
      <c r="E18" s="28">
        <v>986.80672531632649</v>
      </c>
      <c r="F18" s="28">
        <v>994.44622066618081</v>
      </c>
      <c r="G18" s="28">
        <v>1019.769419648688</v>
      </c>
      <c r="H18" s="28">
        <v>1024.4697391632656</v>
      </c>
      <c r="I18" s="28">
        <v>1089.6451291749272</v>
      </c>
      <c r="J18" s="28">
        <v>1095.4046207055396</v>
      </c>
      <c r="K18" s="28">
        <v>1098.0493644868807</v>
      </c>
      <c r="L18" s="28">
        <v>1100.2290765233236</v>
      </c>
      <c r="M18" s="29">
        <v>1107.483768744898</v>
      </c>
      <c r="N18" s="29">
        <v>1112.0107617798833</v>
      </c>
      <c r="O18" s="8"/>
      <c r="P18" s="8"/>
      <c r="Q18" s="8"/>
      <c r="R18" s="8"/>
      <c r="S18" s="8"/>
      <c r="T18" s="8"/>
      <c r="U18" s="8"/>
      <c r="V18" s="8"/>
    </row>
    <row r="19" spans="1:22" customFormat="1" ht="15">
      <c r="A19" s="1"/>
      <c r="B19" s="32" t="s">
        <v>20</v>
      </c>
      <c r="C19" s="10">
        <f t="shared" ref="C19:N19" si="2">+C16+C13</f>
        <v>19120.851943759444</v>
      </c>
      <c r="D19" s="10">
        <f t="shared" si="2"/>
        <v>19258.870798326385</v>
      </c>
      <c r="E19" s="10">
        <f t="shared" si="2"/>
        <v>19219.940720975261</v>
      </c>
      <c r="F19" s="10">
        <f t="shared" si="2"/>
        <v>19197.074241279821</v>
      </c>
      <c r="G19" s="10">
        <f t="shared" si="2"/>
        <v>19312.914321912605</v>
      </c>
      <c r="H19" s="10">
        <f t="shared" si="2"/>
        <v>19624.686558619585</v>
      </c>
      <c r="I19" s="10">
        <f t="shared" si="2"/>
        <v>19785.796425239052</v>
      </c>
      <c r="J19" s="10">
        <f t="shared" si="2"/>
        <v>20000.671873064231</v>
      </c>
      <c r="K19" s="10">
        <f t="shared" si="2"/>
        <v>20147.654862158783</v>
      </c>
      <c r="L19" s="10">
        <f t="shared" si="2"/>
        <v>20296.132196309009</v>
      </c>
      <c r="M19" s="10">
        <f t="shared" si="2"/>
        <v>20493.18317663555</v>
      </c>
      <c r="N19" s="10">
        <f t="shared" si="2"/>
        <v>20716.095957188125</v>
      </c>
      <c r="O19" s="8"/>
      <c r="P19" s="8"/>
      <c r="Q19" s="8"/>
      <c r="R19" s="8"/>
      <c r="S19" s="8"/>
      <c r="T19" s="8"/>
      <c r="U19" s="8"/>
      <c r="V19" s="8"/>
    </row>
    <row r="20" spans="1:22">
      <c r="B20" s="1" t="s">
        <v>26</v>
      </c>
    </row>
    <row r="30" spans="1:22" ht="15">
      <c r="E30" s="24"/>
    </row>
  </sheetData>
  <sheetProtection algorithmName="SHA-512" hashValue="31IAU6LJBle+YMAmOzMRMGrxz5/MQWDtKaDwjbt139Rftw+Ls7Tt25h2X2rWrVSgs9mo8G697aGZqqp3CK39Kw==" saltValue="Q010WL5KAEA47glBc2r8Qw==" spinCount="100000" sheet="1" formatCells="0" formatColumns="0" formatRows="0" insertColumns="0" insertRows="0" insertHyperlinks="0" deleteColumns="0" deleteRows="0" sort="0" autoFilter="0" pivotTables="0"/>
  <mergeCells count="5">
    <mergeCell ref="B11:B12"/>
    <mergeCell ref="C11:N11"/>
    <mergeCell ref="B7:N7"/>
    <mergeCell ref="B8:N8"/>
    <mergeCell ref="B9:N9"/>
  </mergeCells>
  <printOptions horizontalCentered="1"/>
  <pageMargins left="0.47244094488188981" right="0.51181102362204722" top="1.1417322834645669" bottom="1.1417322834645669" header="0.74803149606299213" footer="0.74803149606299213"/>
  <pageSetup paperSize="186" scale="64" orientation="landscape" r:id="rId1"/>
  <headerFooter alignWithMargins="0"/>
  <colBreaks count="1" manualBreakCount="1">
    <brk id="1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80E16-97AF-4B3B-898C-1D844E26254D}">
  <sheetPr>
    <pageSetUpPr fitToPage="1"/>
  </sheetPr>
  <dimension ref="A1:V20"/>
  <sheetViews>
    <sheetView showGridLines="0" zoomScaleNormal="100" zoomScaleSheetLayoutView="120" workbookViewId="0">
      <selection activeCell="D63" sqref="D63"/>
    </sheetView>
  </sheetViews>
  <sheetFormatPr baseColWidth="10" defaultColWidth="7.85546875" defaultRowHeight="11.25"/>
  <cols>
    <col min="1" max="1" width="4.42578125" style="1" customWidth="1"/>
    <col min="2" max="2" width="29.5703125" style="1" customWidth="1"/>
    <col min="3" max="14" width="15.42578125" style="1" customWidth="1"/>
    <col min="15" max="15" width="20.140625" style="1" customWidth="1"/>
    <col min="16" max="16" width="8.42578125" style="1" customWidth="1"/>
    <col min="17" max="17" width="7.85546875" style="1" customWidth="1"/>
    <col min="18" max="16384" width="7.85546875" style="1"/>
  </cols>
  <sheetData>
    <row r="1" spans="1:22" ht="11.25" customHeight="1"/>
    <row r="2" spans="1:22" ht="11.25" customHeight="1"/>
    <row r="3" spans="1:22" ht="11.25" customHeight="1"/>
    <row r="7" spans="1:22" ht="18.75">
      <c r="B7" s="51" t="s">
        <v>1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2"/>
      <c r="P7" s="2"/>
    </row>
    <row r="8" spans="1:22" ht="18.75">
      <c r="B8" s="52" t="s">
        <v>2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2"/>
      <c r="P8" s="2"/>
    </row>
    <row r="9" spans="1:22" ht="15">
      <c r="B9" s="53" t="s">
        <v>23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3"/>
      <c r="P9" s="3"/>
    </row>
    <row r="10" spans="1:22" ht="12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4"/>
      <c r="P10" s="4"/>
    </row>
    <row r="11" spans="1:22" ht="15">
      <c r="A11" s="6"/>
      <c r="B11" s="47" t="s">
        <v>5</v>
      </c>
      <c r="C11" s="49" t="s">
        <v>30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6"/>
      <c r="P11" s="6"/>
    </row>
    <row r="12" spans="1:22" ht="15">
      <c r="A12" s="6"/>
      <c r="B12" s="48"/>
      <c r="C12" s="7" t="s">
        <v>6</v>
      </c>
      <c r="D12" s="7" t="s">
        <v>7</v>
      </c>
      <c r="E12" s="7" t="s">
        <v>8</v>
      </c>
      <c r="F12" s="7" t="s">
        <v>9</v>
      </c>
      <c r="G12" s="7" t="s">
        <v>10</v>
      </c>
      <c r="H12" s="7" t="s">
        <v>11</v>
      </c>
      <c r="I12" s="7" t="s">
        <v>12</v>
      </c>
      <c r="J12" s="7" t="s">
        <v>13</v>
      </c>
      <c r="K12" s="7" t="s">
        <v>14</v>
      </c>
      <c r="L12" s="7" t="s">
        <v>15</v>
      </c>
      <c r="M12" s="7" t="s">
        <v>16</v>
      </c>
      <c r="N12" s="7" t="s">
        <v>17</v>
      </c>
      <c r="O12" s="6"/>
      <c r="P12" s="6"/>
    </row>
    <row r="13" spans="1:22" customFormat="1" ht="15">
      <c r="A13" s="1"/>
      <c r="B13" s="30" t="s">
        <v>3</v>
      </c>
      <c r="C13" s="26">
        <f t="shared" ref="C13:N13" si="0">+C14+C15</f>
        <v>11115.137025830891</v>
      </c>
      <c r="D13" s="26">
        <f t="shared" si="0"/>
        <v>11085.563098017463</v>
      </c>
      <c r="E13" s="26">
        <f t="shared" si="0"/>
        <v>11155.704312842588</v>
      </c>
      <c r="F13" s="26">
        <f t="shared" si="0"/>
        <v>11261.000433437208</v>
      </c>
      <c r="G13" s="26">
        <f t="shared" si="0"/>
        <v>11326.484368221592</v>
      </c>
      <c r="H13" s="26">
        <f t="shared" si="0"/>
        <v>11392.920308746317</v>
      </c>
      <c r="I13" s="26">
        <f t="shared" si="0"/>
        <v>11463.40635416184</v>
      </c>
      <c r="J13" s="26">
        <f t="shared" si="0"/>
        <v>11493.451605339558</v>
      </c>
      <c r="K13" s="26">
        <f t="shared" si="0"/>
        <v>11443.301286094715</v>
      </c>
      <c r="L13" s="26">
        <f t="shared" si="0"/>
        <v>11547.793849900789</v>
      </c>
      <c r="M13" s="26">
        <f t="shared" si="0"/>
        <v>11674.964374431349</v>
      </c>
      <c r="N13" s="26">
        <f t="shared" si="0"/>
        <v>11737.860746804608</v>
      </c>
      <c r="O13" s="8"/>
      <c r="P13" s="8"/>
      <c r="Q13" s="8"/>
      <c r="R13" s="8"/>
      <c r="S13" s="8"/>
      <c r="T13" s="8"/>
      <c r="U13" s="8"/>
      <c r="V13" s="8"/>
    </row>
    <row r="14" spans="1:22" customFormat="1" ht="15">
      <c r="A14" s="1"/>
      <c r="B14" s="31" t="s">
        <v>21</v>
      </c>
      <c r="C14" s="28">
        <v>10160.713762160336</v>
      </c>
      <c r="D14" s="28">
        <v>10130.274933935831</v>
      </c>
      <c r="E14" s="28">
        <v>10218.660868708477</v>
      </c>
      <c r="F14" s="28">
        <v>10318.837096836625</v>
      </c>
      <c r="G14" s="28">
        <v>10384.911458102059</v>
      </c>
      <c r="H14" s="28">
        <v>10448.109676932907</v>
      </c>
      <c r="I14" s="28">
        <v>10516.806741051052</v>
      </c>
      <c r="J14" s="28">
        <v>10544.803159383289</v>
      </c>
      <c r="K14" s="28">
        <v>10514.556959663229</v>
      </c>
      <c r="L14" s="28">
        <v>10616.009889157349</v>
      </c>
      <c r="M14" s="29">
        <v>10768.478639800152</v>
      </c>
      <c r="N14" s="29">
        <v>10828.233861948924</v>
      </c>
      <c r="O14" s="8"/>
      <c r="P14" s="8"/>
      <c r="Q14" s="8"/>
      <c r="R14" s="8"/>
      <c r="S14" s="8"/>
      <c r="T14" s="8"/>
      <c r="U14" s="8"/>
      <c r="V14" s="8"/>
    </row>
    <row r="15" spans="1:22" customFormat="1" ht="15">
      <c r="A15" s="1"/>
      <c r="B15" s="31" t="s">
        <v>22</v>
      </c>
      <c r="C15" s="28">
        <v>954.42326367055409</v>
      </c>
      <c r="D15" s="28">
        <v>955.28816408163266</v>
      </c>
      <c r="E15" s="28">
        <v>937.04344413411104</v>
      </c>
      <c r="F15" s="28">
        <v>942.16333660058297</v>
      </c>
      <c r="G15" s="28">
        <v>941.57291011953339</v>
      </c>
      <c r="H15" s="28">
        <v>944.81063181341096</v>
      </c>
      <c r="I15" s="28">
        <v>946.59961311078723</v>
      </c>
      <c r="J15" s="28">
        <v>948.64844595626823</v>
      </c>
      <c r="K15" s="28">
        <v>928.74432643148668</v>
      </c>
      <c r="L15" s="28">
        <v>931.78396074344028</v>
      </c>
      <c r="M15" s="29">
        <v>906.48573463119567</v>
      </c>
      <c r="N15" s="29">
        <v>909.62688485568526</v>
      </c>
      <c r="O15" s="8"/>
      <c r="P15" s="8"/>
      <c r="Q15" s="8"/>
      <c r="R15" s="8"/>
      <c r="S15" s="8"/>
      <c r="T15" s="8"/>
      <c r="U15" s="8"/>
      <c r="V15" s="8"/>
    </row>
    <row r="16" spans="1:22" customFormat="1" ht="15">
      <c r="A16" s="1"/>
      <c r="B16" s="30" t="s">
        <v>4</v>
      </c>
      <c r="C16" s="26">
        <f t="shared" ref="C16:N16" si="1">+C17+C18</f>
        <v>9781.2933380465984</v>
      </c>
      <c r="D16" s="26">
        <f t="shared" si="1"/>
        <v>9870.3272415262436</v>
      </c>
      <c r="E16" s="26">
        <f t="shared" si="1"/>
        <v>9931.2501532216011</v>
      </c>
      <c r="F16" s="26">
        <f t="shared" si="1"/>
        <v>9981.3818989081283</v>
      </c>
      <c r="G16" s="26">
        <f t="shared" si="1"/>
        <v>10000.503402151589</v>
      </c>
      <c r="H16" s="26">
        <f t="shared" si="1"/>
        <v>10089.884892144251</v>
      </c>
      <c r="I16" s="26">
        <f t="shared" si="1"/>
        <v>10155.597324272643</v>
      </c>
      <c r="J16" s="26">
        <f t="shared" si="1"/>
        <v>10137.20213968508</v>
      </c>
      <c r="K16" s="26">
        <f t="shared" si="1"/>
        <v>10099.545948459161</v>
      </c>
      <c r="L16" s="26">
        <f t="shared" si="1"/>
        <v>10222.322796654487</v>
      </c>
      <c r="M16" s="26">
        <f t="shared" si="1"/>
        <v>10303.399787392113</v>
      </c>
      <c r="N16" s="26">
        <f t="shared" si="1"/>
        <v>10419.800890029172</v>
      </c>
      <c r="O16" s="8"/>
      <c r="P16" s="8"/>
      <c r="Q16" s="8"/>
      <c r="R16" s="8"/>
      <c r="S16" s="8"/>
      <c r="T16" s="8"/>
      <c r="U16" s="8"/>
      <c r="V16" s="8"/>
    </row>
    <row r="17" spans="1:22" customFormat="1" ht="15">
      <c r="A17" s="1"/>
      <c r="B17" s="31" t="s">
        <v>21</v>
      </c>
      <c r="C17" s="28">
        <v>8646.5600873323128</v>
      </c>
      <c r="D17" s="28">
        <v>8735.5045715291581</v>
      </c>
      <c r="E17" s="28">
        <v>8815.0602789431759</v>
      </c>
      <c r="F17" s="28">
        <v>8860.4462651428221</v>
      </c>
      <c r="G17" s="28">
        <v>8879.9188100058163</v>
      </c>
      <c r="H17" s="28">
        <v>8944.9950312462915</v>
      </c>
      <c r="I17" s="28">
        <v>9009.03140360209</v>
      </c>
      <c r="J17" s="28">
        <v>8988.833338877499</v>
      </c>
      <c r="K17" s="28">
        <v>9002.5597320291326</v>
      </c>
      <c r="L17" s="28">
        <v>9122.7153501384528</v>
      </c>
      <c r="M17" s="29">
        <v>9229.2415573877388</v>
      </c>
      <c r="N17" s="29">
        <v>9341.7083090874803</v>
      </c>
      <c r="O17" s="8"/>
      <c r="P17" s="8"/>
      <c r="Q17" s="8"/>
      <c r="R17" s="8"/>
      <c r="S17" s="8"/>
      <c r="T17" s="8"/>
      <c r="U17" s="8"/>
      <c r="V17" s="8"/>
    </row>
    <row r="18" spans="1:22" customFormat="1" ht="15">
      <c r="A18" s="1"/>
      <c r="B18" s="31" t="s">
        <v>22</v>
      </c>
      <c r="C18" s="28">
        <v>1134.7332507142858</v>
      </c>
      <c r="D18" s="28">
        <v>1134.8226699970846</v>
      </c>
      <c r="E18" s="28">
        <v>1116.189874278426</v>
      </c>
      <c r="F18" s="28">
        <v>1120.9356337653062</v>
      </c>
      <c r="G18" s="28">
        <v>1120.5845921457726</v>
      </c>
      <c r="H18" s="28">
        <v>1144.8898608979589</v>
      </c>
      <c r="I18" s="28">
        <v>1146.5659206705539</v>
      </c>
      <c r="J18" s="28">
        <v>1148.3688008075806</v>
      </c>
      <c r="K18" s="28">
        <v>1096.9862164300291</v>
      </c>
      <c r="L18" s="28">
        <v>1099.6074465160348</v>
      </c>
      <c r="M18" s="29">
        <v>1074.1582300043733</v>
      </c>
      <c r="N18" s="29">
        <v>1078.0925809416913</v>
      </c>
      <c r="O18" s="8"/>
      <c r="P18" s="8"/>
      <c r="Q18" s="8"/>
      <c r="R18" s="8"/>
      <c r="S18" s="8"/>
      <c r="T18" s="8"/>
      <c r="U18" s="8"/>
      <c r="V18" s="8"/>
    </row>
    <row r="19" spans="1:22" customFormat="1" ht="15">
      <c r="A19" s="1"/>
      <c r="B19" s="32" t="s">
        <v>20</v>
      </c>
      <c r="C19" s="10">
        <f t="shared" ref="C19:N19" si="2">+C16+C13</f>
        <v>20896.430363877487</v>
      </c>
      <c r="D19" s="10">
        <f t="shared" si="2"/>
        <v>20955.890339543708</v>
      </c>
      <c r="E19" s="10">
        <f t="shared" si="2"/>
        <v>21086.954466064191</v>
      </c>
      <c r="F19" s="10">
        <f t="shared" si="2"/>
        <v>21242.382332345336</v>
      </c>
      <c r="G19" s="10">
        <f t="shared" si="2"/>
        <v>21326.987770373184</v>
      </c>
      <c r="H19" s="10">
        <f t="shared" si="2"/>
        <v>21482.805200890569</v>
      </c>
      <c r="I19" s="10">
        <f t="shared" si="2"/>
        <v>21619.003678434485</v>
      </c>
      <c r="J19" s="10">
        <f t="shared" si="2"/>
        <v>21630.65374502464</v>
      </c>
      <c r="K19" s="10">
        <f t="shared" si="2"/>
        <v>21542.847234553876</v>
      </c>
      <c r="L19" s="10">
        <f t="shared" si="2"/>
        <v>21770.116646555274</v>
      </c>
      <c r="M19" s="10">
        <f t="shared" si="2"/>
        <v>21978.364161823461</v>
      </c>
      <c r="N19" s="10">
        <f t="shared" si="2"/>
        <v>22157.661636833778</v>
      </c>
      <c r="O19" s="8"/>
      <c r="P19" s="8"/>
      <c r="Q19" s="8"/>
      <c r="R19" s="8"/>
      <c r="S19" s="8"/>
      <c r="T19" s="8"/>
      <c r="U19" s="8"/>
      <c r="V19" s="8"/>
    </row>
    <row r="20" spans="1:22">
      <c r="B20" s="1" t="s">
        <v>26</v>
      </c>
    </row>
  </sheetData>
  <sheetProtection algorithmName="SHA-512" hashValue="CGOwJRArRoa0xexv5NbMFaVBEc2bz/OmZNI3yt8ftjzWO2rpVQnPoLjN/Yt4D2tdODaX7RGIzmABZkbcoMHO+w==" saltValue="8WANPJs3kVqb1YeK0whE6w==" spinCount="100000" sheet="1" formatCells="0" formatColumns="0" formatRows="0" insertColumns="0" insertRows="0" insertHyperlinks="0" deleteColumns="0" deleteRows="0" sort="0" autoFilter="0" pivotTables="0"/>
  <mergeCells count="5">
    <mergeCell ref="B11:B12"/>
    <mergeCell ref="C11:N11"/>
    <mergeCell ref="B7:N7"/>
    <mergeCell ref="B8:N8"/>
    <mergeCell ref="B9:N9"/>
  </mergeCells>
  <printOptions horizontalCentered="1"/>
  <pageMargins left="0.47244094488188981" right="0.51181102362204722" top="1.1417322834645669" bottom="1.1417322834645669" header="0.74803149606299213" footer="0.74803149606299213"/>
  <pageSetup paperSize="186" scale="64" orientation="landscape" r:id="rId1"/>
  <headerFooter alignWithMargins="0"/>
  <colBreaks count="1" manualBreakCount="1">
    <brk id="1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81EF5-63CB-4E1F-A7F1-D2F789E9904F}">
  <sheetPr>
    <pageSetUpPr fitToPage="1"/>
  </sheetPr>
  <dimension ref="A1:V20"/>
  <sheetViews>
    <sheetView showGridLines="0" zoomScaleNormal="100" zoomScaleSheetLayoutView="120" workbookViewId="0">
      <selection activeCell="D63" sqref="D63"/>
    </sheetView>
  </sheetViews>
  <sheetFormatPr baseColWidth="10" defaultColWidth="7.85546875" defaultRowHeight="11.25"/>
  <cols>
    <col min="1" max="1" width="4.42578125" style="1" customWidth="1"/>
    <col min="2" max="2" width="29.5703125" style="1" customWidth="1"/>
    <col min="3" max="14" width="15.42578125" style="1" customWidth="1"/>
    <col min="15" max="15" width="20.140625" style="1" customWidth="1"/>
    <col min="16" max="16" width="8.42578125" style="1" customWidth="1"/>
    <col min="17" max="17" width="7.85546875" style="1" customWidth="1"/>
    <col min="18" max="16384" width="7.85546875" style="1"/>
  </cols>
  <sheetData>
    <row r="1" spans="1:22" ht="11.25" customHeight="1"/>
    <row r="2" spans="1:22" ht="11.25" customHeight="1"/>
    <row r="3" spans="1:22" ht="11.25" customHeight="1"/>
    <row r="7" spans="1:22" ht="18.75">
      <c r="B7" s="51" t="s">
        <v>1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2"/>
      <c r="P7" s="2"/>
    </row>
    <row r="8" spans="1:22" ht="18.75">
      <c r="B8" s="52" t="s">
        <v>2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2"/>
      <c r="P8" s="2"/>
    </row>
    <row r="9" spans="1:22" ht="15">
      <c r="B9" s="53" t="s">
        <v>23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3"/>
      <c r="P9" s="3"/>
    </row>
    <row r="10" spans="1:22" ht="12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4"/>
      <c r="P10" s="4"/>
    </row>
    <row r="11" spans="1:22" ht="15">
      <c r="A11" s="6"/>
      <c r="B11" s="47" t="s">
        <v>5</v>
      </c>
      <c r="C11" s="49" t="s">
        <v>32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6"/>
      <c r="P11" s="6"/>
    </row>
    <row r="12" spans="1:22" ht="15">
      <c r="A12" s="6"/>
      <c r="B12" s="48"/>
      <c r="C12" s="7" t="s">
        <v>6</v>
      </c>
      <c r="D12" s="7" t="s">
        <v>7</v>
      </c>
      <c r="E12" s="7" t="s">
        <v>8</v>
      </c>
      <c r="F12" s="7" t="s">
        <v>9</v>
      </c>
      <c r="G12" s="7" t="s">
        <v>10</v>
      </c>
      <c r="H12" s="7" t="s">
        <v>11</v>
      </c>
      <c r="I12" s="7" t="s">
        <v>12</v>
      </c>
      <c r="J12" s="7" t="s">
        <v>13</v>
      </c>
      <c r="K12" s="7" t="s">
        <v>14</v>
      </c>
      <c r="L12" s="7" t="s">
        <v>15</v>
      </c>
      <c r="M12" s="7" t="s">
        <v>16</v>
      </c>
      <c r="N12" s="7" t="s">
        <v>17</v>
      </c>
      <c r="O12" s="6"/>
      <c r="P12" s="6"/>
    </row>
    <row r="13" spans="1:22" customFormat="1" ht="15">
      <c r="A13" s="1"/>
      <c r="B13" s="30" t="s">
        <v>3</v>
      </c>
      <c r="C13" s="26">
        <f t="shared" ref="C13:N13" si="0">+C14+C15</f>
        <v>11794.137358409434</v>
      </c>
      <c r="D13" s="26">
        <f t="shared" si="0"/>
        <v>11843.49331203058</v>
      </c>
      <c r="E13" s="26">
        <f t="shared" si="0"/>
        <v>11969.872122055423</v>
      </c>
      <c r="F13" s="26">
        <f t="shared" si="0"/>
        <v>12044.209535816295</v>
      </c>
      <c r="G13" s="26">
        <f t="shared" si="0"/>
        <v>12063.665694189518</v>
      </c>
      <c r="H13" s="26">
        <f t="shared" si="0"/>
        <v>12061.732911392068</v>
      </c>
      <c r="I13" s="26">
        <f t="shared" si="0"/>
        <v>12119.991285737662</v>
      </c>
      <c r="J13" s="26">
        <f t="shared" si="0"/>
        <v>12228.236108051035</v>
      </c>
      <c r="K13" s="26">
        <f t="shared" si="0"/>
        <v>12359.264121804645</v>
      </c>
      <c r="L13" s="26">
        <f t="shared" si="0"/>
        <v>12497.384200223043</v>
      </c>
      <c r="M13" s="26">
        <f t="shared" si="0"/>
        <v>12540.51647175226</v>
      </c>
      <c r="N13" s="26">
        <f t="shared" si="0"/>
        <v>12610.500391921267</v>
      </c>
      <c r="O13" s="8"/>
      <c r="P13" s="8"/>
      <c r="Q13" s="8"/>
      <c r="R13" s="8"/>
      <c r="S13" s="8"/>
      <c r="T13" s="8"/>
      <c r="U13" s="8"/>
      <c r="V13" s="8"/>
    </row>
    <row r="14" spans="1:22" customFormat="1" ht="15">
      <c r="A14" s="1"/>
      <c r="B14" s="31" t="s">
        <v>21</v>
      </c>
      <c r="C14" s="28">
        <v>10887.870477425469</v>
      </c>
      <c r="D14" s="28">
        <v>10937.810620411046</v>
      </c>
      <c r="E14" s="28">
        <v>11062.030389744928</v>
      </c>
      <c r="F14" s="28">
        <v>11140.939959112213</v>
      </c>
      <c r="G14" s="28">
        <v>11160.720196954824</v>
      </c>
      <c r="H14" s="28">
        <v>11161.274946186528</v>
      </c>
      <c r="I14" s="28">
        <v>11227.700065814923</v>
      </c>
      <c r="J14" s="28">
        <v>11313.828504629751</v>
      </c>
      <c r="K14" s="28">
        <v>11447.259311362954</v>
      </c>
      <c r="L14" s="28">
        <v>11537.771448879021</v>
      </c>
      <c r="M14" s="29">
        <v>11577.812864599198</v>
      </c>
      <c r="N14" s="29">
        <v>11646.963699435844</v>
      </c>
      <c r="O14" s="8"/>
      <c r="P14" s="8"/>
      <c r="Q14" s="8"/>
      <c r="R14" s="8"/>
      <c r="S14" s="8"/>
      <c r="T14" s="8"/>
      <c r="U14" s="8"/>
      <c r="V14" s="8"/>
    </row>
    <row r="15" spans="1:22" customFormat="1" ht="15">
      <c r="A15" s="1"/>
      <c r="B15" s="31" t="s">
        <v>22</v>
      </c>
      <c r="C15" s="28">
        <v>906.26688098396505</v>
      </c>
      <c r="D15" s="28">
        <v>905.68269161953367</v>
      </c>
      <c r="E15" s="28">
        <v>907.84173231049579</v>
      </c>
      <c r="F15" s="28">
        <v>903.26957670408149</v>
      </c>
      <c r="G15" s="28">
        <v>902.9454972346939</v>
      </c>
      <c r="H15" s="28">
        <v>900.45796520553927</v>
      </c>
      <c r="I15" s="28">
        <v>892.29121992274031</v>
      </c>
      <c r="J15" s="28">
        <v>914.40760342128294</v>
      </c>
      <c r="K15" s="28">
        <v>912.00481044169101</v>
      </c>
      <c r="L15" s="28">
        <v>959.61275134402297</v>
      </c>
      <c r="M15" s="29">
        <v>962.70360715306117</v>
      </c>
      <c r="N15" s="29">
        <v>963.53669248542292</v>
      </c>
      <c r="O15" s="8"/>
      <c r="P15" s="8"/>
      <c r="Q15" s="8"/>
      <c r="R15" s="8"/>
      <c r="S15" s="8"/>
      <c r="T15" s="8"/>
      <c r="U15" s="8"/>
      <c r="V15" s="8"/>
    </row>
    <row r="16" spans="1:22" customFormat="1" ht="15">
      <c r="A16" s="1"/>
      <c r="B16" s="30" t="s">
        <v>4</v>
      </c>
      <c r="C16" s="26">
        <f t="shared" ref="C16:N16" si="1">+C17+C18</f>
        <v>10497.307612126777</v>
      </c>
      <c r="D16" s="26">
        <f t="shared" si="1"/>
        <v>10565.686686481113</v>
      </c>
      <c r="E16" s="26">
        <f t="shared" si="1"/>
        <v>10658.465993104943</v>
      </c>
      <c r="F16" s="26">
        <f t="shared" si="1"/>
        <v>10703.382889013132</v>
      </c>
      <c r="G16" s="26">
        <f t="shared" si="1"/>
        <v>10702.530316144348</v>
      </c>
      <c r="H16" s="26">
        <f t="shared" si="1"/>
        <v>10753.413206091827</v>
      </c>
      <c r="I16" s="26">
        <f t="shared" si="1"/>
        <v>10847.729221535064</v>
      </c>
      <c r="J16" s="26">
        <f t="shared" si="1"/>
        <v>10910.472585291533</v>
      </c>
      <c r="K16" s="26">
        <f t="shared" si="1"/>
        <v>10945.9513788861</v>
      </c>
      <c r="L16" s="26">
        <f t="shared" si="1"/>
        <v>11031.014569884832</v>
      </c>
      <c r="M16" s="26">
        <f t="shared" si="1"/>
        <v>11054.373667059695</v>
      </c>
      <c r="N16" s="26">
        <f t="shared" si="1"/>
        <v>11177.710888115187</v>
      </c>
      <c r="O16" s="8"/>
      <c r="P16" s="8"/>
      <c r="Q16" s="8"/>
      <c r="R16" s="8"/>
      <c r="S16" s="8"/>
      <c r="T16" s="8"/>
      <c r="U16" s="8"/>
      <c r="V16" s="8"/>
    </row>
    <row r="17" spans="1:22" customFormat="1" ht="15">
      <c r="A17" s="1"/>
      <c r="B17" s="31" t="s">
        <v>21</v>
      </c>
      <c r="C17" s="28">
        <v>9422.2166321807126</v>
      </c>
      <c r="D17" s="28">
        <v>9491.7502231953986</v>
      </c>
      <c r="E17" s="28">
        <v>9582.9583989212697</v>
      </c>
      <c r="F17" s="28">
        <v>9633.5979733906825</v>
      </c>
      <c r="G17" s="28">
        <v>9632.9120196530948</v>
      </c>
      <c r="H17" s="28">
        <v>9686.4229233527603</v>
      </c>
      <c r="I17" s="28">
        <v>9791.7137036225286</v>
      </c>
      <c r="J17" s="28">
        <v>9832.4146985116495</v>
      </c>
      <c r="K17" s="28">
        <v>9870.6258989706494</v>
      </c>
      <c r="L17" s="28">
        <v>9907.8042535422665</v>
      </c>
      <c r="M17" s="29">
        <v>9927.5343008512409</v>
      </c>
      <c r="N17" s="29">
        <v>10049.029802822184</v>
      </c>
      <c r="O17" s="8"/>
      <c r="P17" s="8"/>
      <c r="Q17" s="8"/>
      <c r="R17" s="8"/>
      <c r="S17" s="8"/>
      <c r="T17" s="8"/>
      <c r="U17" s="8"/>
      <c r="V17" s="8"/>
    </row>
    <row r="18" spans="1:22" customFormat="1" ht="15">
      <c r="A18" s="1"/>
      <c r="B18" s="31" t="s">
        <v>22</v>
      </c>
      <c r="C18" s="28">
        <v>1075.0909799460642</v>
      </c>
      <c r="D18" s="28">
        <v>1073.9364632857144</v>
      </c>
      <c r="E18" s="28">
        <v>1075.5075941836731</v>
      </c>
      <c r="F18" s="28">
        <v>1069.7849156224493</v>
      </c>
      <c r="G18" s="28">
        <v>1069.6182964912539</v>
      </c>
      <c r="H18" s="28">
        <v>1066.990282739067</v>
      </c>
      <c r="I18" s="28">
        <v>1056.0155179125368</v>
      </c>
      <c r="J18" s="28">
        <v>1078.0578867798836</v>
      </c>
      <c r="K18" s="28">
        <v>1075.3254799154518</v>
      </c>
      <c r="L18" s="28">
        <v>1123.2103163425659</v>
      </c>
      <c r="M18" s="29">
        <v>1126.8393662084547</v>
      </c>
      <c r="N18" s="29">
        <v>1128.681085293003</v>
      </c>
      <c r="O18" s="8"/>
      <c r="P18" s="8"/>
      <c r="Q18" s="8"/>
      <c r="R18" s="8"/>
      <c r="S18" s="8"/>
      <c r="T18" s="8"/>
      <c r="U18" s="8"/>
      <c r="V18" s="8"/>
    </row>
    <row r="19" spans="1:22" customFormat="1" ht="15">
      <c r="A19" s="1"/>
      <c r="B19" s="32" t="s">
        <v>20</v>
      </c>
      <c r="C19" s="10">
        <f t="shared" ref="C19:N19" si="2">+C16+C13</f>
        <v>22291.444970536213</v>
      </c>
      <c r="D19" s="10">
        <f t="shared" si="2"/>
        <v>22409.179998511692</v>
      </c>
      <c r="E19" s="10">
        <f t="shared" si="2"/>
        <v>22628.338115160368</v>
      </c>
      <c r="F19" s="10">
        <f t="shared" si="2"/>
        <v>22747.592424829425</v>
      </c>
      <c r="G19" s="10">
        <f t="shared" si="2"/>
        <v>22766.196010333864</v>
      </c>
      <c r="H19" s="10">
        <f t="shared" si="2"/>
        <v>22815.146117483895</v>
      </c>
      <c r="I19" s="10">
        <f t="shared" si="2"/>
        <v>22967.720507272727</v>
      </c>
      <c r="J19" s="10">
        <f t="shared" si="2"/>
        <v>23138.708693342567</v>
      </c>
      <c r="K19" s="10">
        <f t="shared" si="2"/>
        <v>23305.215500690745</v>
      </c>
      <c r="L19" s="10">
        <f t="shared" si="2"/>
        <v>23528.398770107873</v>
      </c>
      <c r="M19" s="10">
        <f t="shared" si="2"/>
        <v>23594.890138811956</v>
      </c>
      <c r="N19" s="10">
        <f t="shared" si="2"/>
        <v>23788.211280036456</v>
      </c>
      <c r="O19" s="8"/>
      <c r="P19" s="8"/>
      <c r="Q19" s="8"/>
      <c r="R19" s="8"/>
      <c r="S19" s="8"/>
      <c r="T19" s="8"/>
      <c r="U19" s="8"/>
      <c r="V19" s="8"/>
    </row>
    <row r="20" spans="1:22">
      <c r="B20" s="1" t="s">
        <v>26</v>
      </c>
    </row>
  </sheetData>
  <sheetProtection algorithmName="SHA-512" hashValue="EMIVnUS9G0x7vXq8qIUTDx9ThjACcuFYGEnq/JRgVlNu2aEohnsw1M6fxzTJekjLg8xMAvCCcinqVej7OuKNGg==" saltValue="z2qTrKytjEdvBi1oqcC8Rw==" spinCount="100000" sheet="1" formatCells="0" formatColumns="0" formatRows="0" insertColumns="0" insertRows="0" insertHyperlinks="0" deleteColumns="0" deleteRows="0" sort="0" autoFilter="0" pivotTables="0"/>
  <mergeCells count="5">
    <mergeCell ref="B11:B12"/>
    <mergeCell ref="C11:N11"/>
    <mergeCell ref="B7:N7"/>
    <mergeCell ref="B8:N8"/>
    <mergeCell ref="B9:N9"/>
  </mergeCells>
  <printOptions horizontalCentered="1"/>
  <pageMargins left="0.47244094488188981" right="0.51181102362204722" top="1.1417322834645669" bottom="1.1417322834645669" header="0.74803149606299213" footer="0.74803149606299213"/>
  <pageSetup paperSize="186" scale="64" orientation="landscape" r:id="rId1"/>
  <headerFooter alignWithMargins="0"/>
  <colBreaks count="1" manualBreakCount="1">
    <brk id="1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11</vt:i4>
      </vt:variant>
    </vt:vector>
  </HeadingPairs>
  <TitlesOfParts>
    <vt:vector size="22" baseType="lpstr">
      <vt:lpstr>CARATULA</vt:lpstr>
      <vt:lpstr>CARTERA X RENTA 2015</vt:lpstr>
      <vt:lpstr>CARTERA X RENTA 2016</vt:lpstr>
      <vt:lpstr>CARTERA X RENTA 2017</vt:lpstr>
      <vt:lpstr>CARTERA X RENTA 2018</vt:lpstr>
      <vt:lpstr>CARTERA X RENTA 2019</vt:lpstr>
      <vt:lpstr>CARTERA X RENTA 2020</vt:lpstr>
      <vt:lpstr>CARTERA X RENTA 2021</vt:lpstr>
      <vt:lpstr>CARTERA X RENTA 2022</vt:lpstr>
      <vt:lpstr>CARTERA X RENTA 2023</vt:lpstr>
      <vt:lpstr>CARTERA X RENTA 2024</vt:lpstr>
      <vt:lpstr>CARATULA!Área_de_impresión</vt:lpstr>
      <vt:lpstr>'CARTERA X RENTA 2015'!Área_de_impresión</vt:lpstr>
      <vt:lpstr>'CARTERA X RENTA 2016'!Área_de_impresión</vt:lpstr>
      <vt:lpstr>'CARTERA X RENTA 2017'!Área_de_impresión</vt:lpstr>
      <vt:lpstr>'CARTERA X RENTA 2018'!Área_de_impresión</vt:lpstr>
      <vt:lpstr>'CARTERA X RENTA 2019'!Área_de_impresión</vt:lpstr>
      <vt:lpstr>'CARTERA X RENTA 2020'!Área_de_impresión</vt:lpstr>
      <vt:lpstr>'CARTERA X RENTA 2021'!Área_de_impresión</vt:lpstr>
      <vt:lpstr>'CARTERA X RENTA 2022'!Área_de_impresión</vt:lpstr>
      <vt:lpstr>'CARTERA X RENTA 2023'!Área_de_impresión</vt:lpstr>
      <vt:lpstr>'CARTERA X RENTA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Sistema de Informacion de Pensiones</dc:title>
  <dc:subject>...</dc:subject>
  <dc:creator>APS</dc:creator>
  <cp:keywords>...</cp:keywords>
  <dc:description>...</dc:description>
  <cp:lastModifiedBy>Ariel Paredes Fajardo</cp:lastModifiedBy>
  <cp:revision>2</cp:revision>
  <cp:lastPrinted>2025-05-14T18:41:59Z</cp:lastPrinted>
  <dcterms:created xsi:type="dcterms:W3CDTF">2023-04-19T15:24:04Z</dcterms:created>
  <dcterms:modified xsi:type="dcterms:W3CDTF">2025-05-27T18:15:16Z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OOXMLCorePropertyCategory">
    <vt:lpwstr>....</vt:lpwstr>
  </property>
</Properties>
</file>